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Martin\Dropbox\Speed Plus\SP Operations\"/>
    </mc:Choice>
  </mc:AlternateContent>
  <bookViews>
    <workbookView xWindow="0" yWindow="0" windowWidth="28800" windowHeight="12480"/>
  </bookViews>
  <sheets>
    <sheet name="Pro-Strateg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26" i="1" l="1"/>
  <c r="I2025" i="1"/>
  <c r="I2024" i="1"/>
  <c r="I2023" i="1"/>
  <c r="I2022" i="1"/>
  <c r="I2021" i="1"/>
  <c r="I2020" i="1"/>
  <c r="K2019" i="1"/>
  <c r="I2019" i="1"/>
  <c r="I2018" i="1"/>
  <c r="I2017" i="1"/>
  <c r="I2016" i="1"/>
  <c r="I2015" i="1"/>
  <c r="I2014" i="1"/>
  <c r="I2013" i="1"/>
  <c r="K2013" i="1" s="1"/>
  <c r="I2012" i="1"/>
  <c r="I2011" i="1"/>
  <c r="I2010" i="1"/>
  <c r="K2010" i="1" s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K1997" i="1" s="1"/>
  <c r="I1996" i="1"/>
  <c r="I1995" i="1"/>
  <c r="K1995" i="1" s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K1982" i="1" s="1"/>
  <c r="I1981" i="1"/>
  <c r="I1980" i="1"/>
  <c r="I1979" i="1"/>
  <c r="K1979" i="1" s="1"/>
  <c r="I1978" i="1"/>
  <c r="K1978" i="1" s="1"/>
  <c r="I1977" i="1"/>
  <c r="I1976" i="1"/>
  <c r="I1975" i="1"/>
  <c r="I1974" i="1"/>
  <c r="I1973" i="1"/>
  <c r="I1972" i="1"/>
  <c r="I1971" i="1"/>
  <c r="K1971" i="1" s="1"/>
  <c r="I1970" i="1"/>
  <c r="I1969" i="1"/>
  <c r="I1968" i="1"/>
  <c r="K1967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K1948" i="1" s="1"/>
  <c r="I1947" i="1"/>
  <c r="I1946" i="1"/>
  <c r="I1945" i="1"/>
  <c r="I1944" i="1"/>
  <c r="I1943" i="1"/>
  <c r="K1943" i="1" s="1"/>
  <c r="I1942" i="1"/>
  <c r="I1941" i="1"/>
  <c r="I1940" i="1"/>
  <c r="K1940" i="1" s="1"/>
  <c r="I1939" i="1"/>
  <c r="I1938" i="1"/>
  <c r="I1937" i="1"/>
  <c r="I1936" i="1"/>
  <c r="I1935" i="1"/>
  <c r="K1934" i="1"/>
  <c r="I1934" i="1"/>
  <c r="I1933" i="1"/>
  <c r="I1932" i="1"/>
  <c r="K1932" i="1" s="1"/>
  <c r="I1931" i="1"/>
  <c r="I1930" i="1"/>
  <c r="I1929" i="1"/>
  <c r="I1928" i="1"/>
  <c r="I1927" i="1"/>
  <c r="I1926" i="1"/>
  <c r="I1925" i="1"/>
  <c r="I1924" i="1"/>
  <c r="K1924" i="1" s="1"/>
  <c r="I1923" i="1"/>
  <c r="I1922" i="1"/>
  <c r="I1921" i="1"/>
  <c r="K1921" i="1" s="1"/>
  <c r="I1920" i="1"/>
  <c r="I1919" i="1"/>
  <c r="K1919" i="1" s="1"/>
  <c r="I1918" i="1"/>
  <c r="I1917" i="1"/>
  <c r="I1916" i="1"/>
  <c r="I1915" i="1"/>
  <c r="I1914" i="1"/>
  <c r="I1913" i="1"/>
  <c r="K1913" i="1" s="1"/>
  <c r="I1912" i="1"/>
  <c r="I1911" i="1"/>
  <c r="I1910" i="1"/>
  <c r="I1909" i="1"/>
  <c r="I1908" i="1"/>
  <c r="I1907" i="1"/>
  <c r="I1906" i="1"/>
  <c r="K1906" i="1" s="1"/>
  <c r="K1905" i="1"/>
  <c r="I1905" i="1"/>
  <c r="I1904" i="1"/>
  <c r="I1903" i="1"/>
  <c r="K1902" i="1"/>
  <c r="I1902" i="1"/>
  <c r="I1901" i="1"/>
  <c r="I1900" i="1"/>
  <c r="K1900" i="1" s="1"/>
  <c r="I1899" i="1"/>
  <c r="I1898" i="1"/>
  <c r="I1897" i="1"/>
  <c r="I1896" i="1"/>
  <c r="K1896" i="1" s="1"/>
  <c r="I1895" i="1"/>
  <c r="I1894" i="1"/>
  <c r="I1893" i="1"/>
  <c r="I1892" i="1"/>
  <c r="K1892" i="1" s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K1877" i="1" s="1"/>
  <c r="K1876" i="1"/>
  <c r="I1876" i="1"/>
  <c r="I1875" i="1"/>
  <c r="I1874" i="1"/>
  <c r="I1873" i="1"/>
  <c r="I1872" i="1"/>
  <c r="I1871" i="1"/>
  <c r="I1870" i="1"/>
  <c r="K1870" i="1" s="1"/>
  <c r="I1869" i="1"/>
  <c r="I1868" i="1"/>
  <c r="K1868" i="1" s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K1854" i="1"/>
  <c r="I1854" i="1"/>
  <c r="I1853" i="1"/>
  <c r="I1852" i="1"/>
  <c r="K1852" i="1" s="1"/>
  <c r="I1851" i="1"/>
  <c r="I1850" i="1"/>
  <c r="I1849" i="1"/>
  <c r="I1848" i="1"/>
  <c r="I1847" i="1"/>
  <c r="I1846" i="1"/>
  <c r="I1845" i="1"/>
  <c r="I1844" i="1"/>
  <c r="I1843" i="1"/>
  <c r="K1843" i="1" s="1"/>
  <c r="I1842" i="1"/>
  <c r="I1841" i="1"/>
  <c r="I1840" i="1"/>
  <c r="K1839" i="1"/>
  <c r="I1839" i="1"/>
  <c r="I1838" i="1"/>
  <c r="I1837" i="1"/>
  <c r="I1836" i="1"/>
  <c r="I1835" i="1"/>
  <c r="I1834" i="1"/>
  <c r="I1833" i="1"/>
  <c r="I1832" i="1"/>
  <c r="I1831" i="1"/>
  <c r="I1830" i="1"/>
  <c r="I1829" i="1"/>
  <c r="K1829" i="1" s="1"/>
  <c r="I1828" i="1"/>
  <c r="I1827" i="1"/>
  <c r="I1826" i="1"/>
  <c r="K1826" i="1" s="1"/>
  <c r="I1825" i="1"/>
  <c r="I1824" i="1"/>
  <c r="I1823" i="1"/>
  <c r="I1822" i="1"/>
  <c r="I1821" i="1"/>
  <c r="I1820" i="1"/>
  <c r="I1819" i="1"/>
  <c r="K1819" i="1" s="1"/>
  <c r="I1818" i="1"/>
  <c r="K1818" i="1" s="1"/>
  <c r="I1817" i="1"/>
  <c r="I1816" i="1"/>
  <c r="I1815" i="1"/>
  <c r="I1814" i="1"/>
  <c r="I1813" i="1"/>
  <c r="I1812" i="1"/>
  <c r="K1812" i="1" s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K1797" i="1" s="1"/>
  <c r="I1796" i="1"/>
  <c r="I1795" i="1"/>
  <c r="I1794" i="1"/>
  <c r="K1794" i="1" s="1"/>
  <c r="I1793" i="1"/>
  <c r="I1792" i="1"/>
  <c r="I1791" i="1"/>
  <c r="I1790" i="1"/>
  <c r="K1790" i="1" s="1"/>
  <c r="I1789" i="1"/>
  <c r="I1788" i="1"/>
  <c r="I1787" i="1"/>
  <c r="I1786" i="1"/>
  <c r="I1785" i="1"/>
  <c r="I1784" i="1"/>
  <c r="I1783" i="1"/>
  <c r="K1782" i="1"/>
  <c r="I1782" i="1"/>
  <c r="I1781" i="1"/>
  <c r="I1780" i="1"/>
  <c r="I1779" i="1"/>
  <c r="I1778" i="1"/>
  <c r="I1777" i="1"/>
  <c r="I1776" i="1"/>
  <c r="K1775" i="1"/>
  <c r="I1775" i="1"/>
  <c r="I1774" i="1"/>
  <c r="I1773" i="1"/>
  <c r="K1773" i="1" s="1"/>
  <c r="I1772" i="1"/>
  <c r="I1771" i="1"/>
  <c r="K1771" i="1" s="1"/>
  <c r="I1770" i="1"/>
  <c r="I1769" i="1"/>
  <c r="K1769" i="1" s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K1746" i="1" s="1"/>
  <c r="I1745" i="1"/>
  <c r="I1744" i="1"/>
  <c r="I1743" i="1"/>
  <c r="I1742" i="1"/>
  <c r="I1741" i="1"/>
  <c r="K1741" i="1" s="1"/>
  <c r="I1740" i="1"/>
  <c r="K1739" i="1"/>
  <c r="I1739" i="1"/>
  <c r="I1738" i="1"/>
  <c r="I1737" i="1"/>
  <c r="I1736" i="1"/>
  <c r="I1735" i="1"/>
  <c r="K1735" i="1" s="1"/>
  <c r="I1734" i="1"/>
  <c r="I1733" i="1"/>
  <c r="I1732" i="1"/>
  <c r="K1732" i="1" s="1"/>
  <c r="I1731" i="1"/>
  <c r="K1730" i="1"/>
  <c r="I1730" i="1"/>
  <c r="K1729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K1711" i="1" s="1"/>
  <c r="I1710" i="1"/>
  <c r="I1709" i="1"/>
  <c r="I1708" i="1"/>
  <c r="K1708" i="1" s="1"/>
  <c r="I1707" i="1"/>
  <c r="I1706" i="1"/>
  <c r="K1556" i="1"/>
  <c r="K1549" i="1"/>
  <c r="I1547" i="1"/>
  <c r="I1546" i="1"/>
  <c r="I1545" i="1"/>
  <c r="I1544" i="1"/>
  <c r="I1543" i="1"/>
  <c r="I1542" i="1"/>
  <c r="I1541" i="1"/>
  <c r="I1540" i="1"/>
  <c r="I1539" i="1"/>
  <c r="I1538" i="1"/>
  <c r="I1537" i="1"/>
  <c r="K1536" i="1"/>
  <c r="I1536" i="1"/>
  <c r="I1535" i="1"/>
  <c r="I1534" i="1"/>
  <c r="I1533" i="1"/>
  <c r="I1532" i="1"/>
  <c r="I1531" i="1"/>
  <c r="K1531" i="1" s="1"/>
  <c r="I1530" i="1"/>
  <c r="K1530" i="1" s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K1508" i="1" s="1"/>
  <c r="I1507" i="1"/>
  <c r="I1506" i="1"/>
  <c r="I1505" i="1"/>
  <c r="K1505" i="1" s="1"/>
  <c r="I1504" i="1"/>
  <c r="I1503" i="1"/>
  <c r="I1502" i="1"/>
  <c r="I1501" i="1"/>
  <c r="I1500" i="1"/>
  <c r="I1499" i="1"/>
  <c r="I1498" i="1"/>
  <c r="I1497" i="1"/>
  <c r="K1497" i="1" s="1"/>
  <c r="I1496" i="1"/>
  <c r="I1495" i="1"/>
  <c r="I1494" i="1"/>
  <c r="K1494" i="1" s="1"/>
  <c r="I1493" i="1"/>
  <c r="I1492" i="1"/>
  <c r="I1491" i="1"/>
  <c r="I1490" i="1"/>
  <c r="I1489" i="1"/>
  <c r="I1488" i="1"/>
  <c r="I1487" i="1"/>
  <c r="I1486" i="1"/>
  <c r="I1485" i="1"/>
  <c r="I1484" i="1"/>
  <c r="I1483" i="1"/>
  <c r="K1483" i="1" s="1"/>
  <c r="I1482" i="1"/>
  <c r="K1482" i="1" s="1"/>
  <c r="I1481" i="1"/>
  <c r="I1480" i="1"/>
  <c r="I1479" i="1"/>
  <c r="I1478" i="1"/>
  <c r="I1477" i="1"/>
  <c r="I1476" i="1"/>
  <c r="I1475" i="1"/>
  <c r="I1474" i="1"/>
  <c r="K1474" i="1" s="1"/>
  <c r="I1473" i="1"/>
  <c r="I1472" i="1"/>
  <c r="I1471" i="1"/>
  <c r="I1470" i="1"/>
  <c r="I1469" i="1"/>
  <c r="I1468" i="1"/>
  <c r="K1468" i="1" s="1"/>
  <c r="I1467" i="1"/>
  <c r="K1467" i="1" s="1"/>
  <c r="I1466" i="1"/>
  <c r="I1465" i="1"/>
  <c r="I1464" i="1"/>
  <c r="I1463" i="1"/>
  <c r="I1462" i="1"/>
  <c r="I1461" i="1"/>
  <c r="K1461" i="1" s="1"/>
  <c r="I1460" i="1"/>
  <c r="I1459" i="1"/>
  <c r="I1458" i="1"/>
  <c r="K1458" i="1" s="1"/>
  <c r="I1457" i="1"/>
  <c r="I1456" i="1"/>
  <c r="I1455" i="1"/>
  <c r="I1454" i="1"/>
  <c r="I1453" i="1"/>
  <c r="I1452" i="1"/>
  <c r="I1451" i="1"/>
  <c r="I1450" i="1"/>
  <c r="I1449" i="1"/>
  <c r="I1448" i="1"/>
  <c r="K1448" i="1" s="1"/>
  <c r="K1447" i="1"/>
  <c r="I1447" i="1"/>
  <c r="I1446" i="1"/>
  <c r="I1445" i="1"/>
  <c r="I1444" i="1"/>
  <c r="I1443" i="1"/>
  <c r="I1442" i="1"/>
  <c r="K1442" i="1" s="1"/>
  <c r="I1441" i="1"/>
  <c r="I1440" i="1"/>
  <c r="I1439" i="1"/>
  <c r="I1438" i="1"/>
  <c r="I1437" i="1"/>
  <c r="I1436" i="1"/>
  <c r="I1435" i="1"/>
  <c r="I1434" i="1"/>
  <c r="I1433" i="1"/>
  <c r="K1432" i="1"/>
  <c r="I1432" i="1"/>
  <c r="I1431" i="1"/>
  <c r="I1430" i="1"/>
  <c r="I1429" i="1"/>
  <c r="I1428" i="1"/>
  <c r="I1427" i="1"/>
  <c r="K1427" i="1" s="1"/>
  <c r="I1426" i="1"/>
  <c r="I1425" i="1"/>
  <c r="I1424" i="1"/>
  <c r="I1423" i="1"/>
  <c r="I1422" i="1"/>
  <c r="I1421" i="1"/>
  <c r="I1420" i="1"/>
  <c r="K1420" i="1" s="1"/>
  <c r="I1419" i="1"/>
  <c r="I1418" i="1"/>
  <c r="I1417" i="1"/>
  <c r="I1416" i="1"/>
  <c r="K1416" i="1" s="1"/>
  <c r="I1379" i="1"/>
  <c r="I1378" i="1"/>
  <c r="I1377" i="1"/>
  <c r="I1376" i="1"/>
  <c r="I1375" i="1"/>
  <c r="I1374" i="1"/>
  <c r="K1374" i="1" s="1"/>
  <c r="I1373" i="1"/>
  <c r="I1372" i="1"/>
  <c r="K1372" i="1" s="1"/>
  <c r="I1371" i="1"/>
  <c r="I1370" i="1"/>
  <c r="I1369" i="1"/>
  <c r="I1368" i="1"/>
  <c r="I1367" i="1"/>
  <c r="I1366" i="1"/>
  <c r="I1365" i="1"/>
  <c r="I1364" i="1"/>
  <c r="I1363" i="1"/>
  <c r="K1362" i="1"/>
  <c r="I1362" i="1"/>
  <c r="I1049" i="1"/>
  <c r="I1048" i="1"/>
  <c r="I1047" i="1"/>
  <c r="I1046" i="1"/>
  <c r="K1046" i="1" s="1"/>
  <c r="I1045" i="1"/>
  <c r="I1044" i="1"/>
  <c r="I1043" i="1"/>
  <c r="I1042" i="1"/>
  <c r="I1041" i="1"/>
  <c r="I1040" i="1"/>
  <c r="I1039" i="1"/>
  <c r="I1038" i="1"/>
  <c r="K1038" i="1" s="1"/>
  <c r="I1037" i="1"/>
  <c r="I1036" i="1"/>
  <c r="I1035" i="1"/>
  <c r="I1034" i="1"/>
  <c r="K1034" i="1" s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K993" i="1" s="1"/>
  <c r="I992" i="1"/>
  <c r="I991" i="1"/>
  <c r="I990" i="1"/>
  <c r="I989" i="1"/>
  <c r="I988" i="1"/>
  <c r="I987" i="1"/>
  <c r="I986" i="1"/>
  <c r="I985" i="1"/>
  <c r="K985" i="1" s="1"/>
  <c r="I984" i="1"/>
  <c r="K984" i="1" s="1"/>
  <c r="K983" i="1"/>
  <c r="I983" i="1"/>
  <c r="I982" i="1"/>
  <c r="I981" i="1"/>
  <c r="K981" i="1" s="1"/>
  <c r="I980" i="1"/>
  <c r="I979" i="1"/>
  <c r="I978" i="1"/>
  <c r="I977" i="1"/>
  <c r="I976" i="1"/>
  <c r="I975" i="1"/>
  <c r="I974" i="1"/>
  <c r="I973" i="1"/>
  <c r="I972" i="1"/>
  <c r="I971" i="1"/>
  <c r="I970" i="1"/>
  <c r="I969" i="1"/>
  <c r="K968" i="1"/>
  <c r="I968" i="1"/>
  <c r="I967" i="1"/>
  <c r="I966" i="1"/>
  <c r="I965" i="1"/>
  <c r="I964" i="1"/>
  <c r="K964" i="1" s="1"/>
  <c r="K963" i="1"/>
  <c r="I963" i="1"/>
  <c r="I962" i="1"/>
  <c r="K962" i="1" s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K937" i="1" s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K916" i="1" s="1"/>
  <c r="I915" i="1"/>
  <c r="I914" i="1"/>
  <c r="I913" i="1"/>
  <c r="I912" i="1"/>
  <c r="I911" i="1"/>
  <c r="I910" i="1"/>
  <c r="K910" i="1" s="1"/>
  <c r="I721" i="1"/>
  <c r="I720" i="1"/>
  <c r="I719" i="1"/>
  <c r="I718" i="1"/>
  <c r="I717" i="1"/>
  <c r="I716" i="1"/>
  <c r="I715" i="1"/>
  <c r="I714" i="1"/>
  <c r="K714" i="1" s="1"/>
  <c r="I713" i="1"/>
  <c r="I712" i="1"/>
  <c r="I711" i="1"/>
  <c r="K711" i="1" s="1"/>
  <c r="I710" i="1"/>
  <c r="I709" i="1"/>
  <c r="I708" i="1"/>
  <c r="I707" i="1"/>
  <c r="I706" i="1"/>
  <c r="I705" i="1"/>
  <c r="K705" i="1" s="1"/>
  <c r="I704" i="1"/>
  <c r="I703" i="1"/>
  <c r="I702" i="1"/>
  <c r="I701" i="1"/>
  <c r="I700" i="1"/>
  <c r="K700" i="1" s="1"/>
  <c r="I699" i="1"/>
  <c r="I698" i="1"/>
  <c r="I697" i="1"/>
  <c r="K697" i="1" s="1"/>
  <c r="I696" i="1"/>
  <c r="I695" i="1"/>
  <c r="I694" i="1"/>
  <c r="I693" i="1"/>
  <c r="I692" i="1"/>
  <c r="I691" i="1"/>
  <c r="I690" i="1"/>
  <c r="K690" i="1" s="1"/>
  <c r="I689" i="1"/>
  <c r="I688" i="1"/>
  <c r="I687" i="1"/>
  <c r="K686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K668" i="1" s="1"/>
  <c r="I667" i="1"/>
  <c r="I666" i="1"/>
  <c r="K666" i="1" s="1"/>
  <c r="I665" i="1"/>
  <c r="I664" i="1"/>
  <c r="K664" i="1" s="1"/>
  <c r="I663" i="1"/>
  <c r="I662" i="1"/>
  <c r="K662" i="1" s="1"/>
  <c r="I661" i="1"/>
  <c r="I660" i="1"/>
  <c r="I659" i="1"/>
  <c r="I658" i="1"/>
  <c r="I657" i="1"/>
  <c r="K657" i="1" s="1"/>
  <c r="K656" i="1"/>
  <c r="I656" i="1"/>
  <c r="I655" i="1"/>
  <c r="I654" i="1"/>
  <c r="K653" i="1"/>
  <c r="I653" i="1"/>
  <c r="I652" i="1"/>
  <c r="I651" i="1"/>
  <c r="I650" i="1"/>
  <c r="I649" i="1"/>
  <c r="I648" i="1"/>
  <c r="I647" i="1"/>
  <c r="I646" i="1"/>
  <c r="I645" i="1"/>
  <c r="I644" i="1"/>
  <c r="I643" i="1"/>
  <c r="K643" i="1" s="1"/>
  <c r="I642" i="1"/>
  <c r="I641" i="1"/>
  <c r="I640" i="1"/>
  <c r="I639" i="1"/>
  <c r="K638" i="1"/>
  <c r="I638" i="1"/>
  <c r="I637" i="1"/>
  <c r="I636" i="1"/>
  <c r="I635" i="1"/>
  <c r="I634" i="1"/>
  <c r="I633" i="1"/>
  <c r="K633" i="1" s="1"/>
  <c r="I632" i="1"/>
  <c r="I631" i="1"/>
  <c r="I630" i="1"/>
  <c r="K629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K615" i="1" s="1"/>
  <c r="I614" i="1"/>
  <c r="I613" i="1"/>
  <c r="I612" i="1"/>
  <c r="I611" i="1"/>
  <c r="I579" i="1"/>
  <c r="I578" i="1"/>
  <c r="I577" i="1"/>
  <c r="K577" i="1" s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K564" i="1" s="1"/>
  <c r="I563" i="1"/>
  <c r="K562" i="1"/>
  <c r="I562" i="1"/>
  <c r="I561" i="1"/>
  <c r="I560" i="1"/>
  <c r="K560" i="1" s="1"/>
  <c r="I559" i="1"/>
  <c r="I558" i="1"/>
  <c r="I557" i="1"/>
  <c r="I556" i="1"/>
  <c r="I555" i="1"/>
  <c r="I554" i="1"/>
  <c r="K554" i="1" s="1"/>
  <c r="I553" i="1"/>
  <c r="I552" i="1"/>
  <c r="I551" i="1"/>
  <c r="I550" i="1"/>
  <c r="I549" i="1"/>
  <c r="I548" i="1"/>
  <c r="K548" i="1" s="1"/>
  <c r="I547" i="1"/>
  <c r="K547" i="1" s="1"/>
  <c r="I546" i="1"/>
  <c r="I545" i="1"/>
  <c r="I544" i="1"/>
  <c r="I543" i="1"/>
  <c r="K542" i="1"/>
  <c r="I542" i="1"/>
  <c r="I541" i="1"/>
  <c r="I540" i="1"/>
  <c r="K540" i="1" s="1"/>
  <c r="I539" i="1"/>
  <c r="I538" i="1"/>
  <c r="I537" i="1"/>
  <c r="K537" i="1" s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K524" i="1" s="1"/>
  <c r="I523" i="1"/>
  <c r="I522" i="1"/>
  <c r="I521" i="1"/>
  <c r="I520" i="1"/>
  <c r="K520" i="1" s="1"/>
  <c r="I519" i="1"/>
  <c r="I518" i="1"/>
  <c r="I517" i="1"/>
  <c r="I516" i="1"/>
  <c r="I515" i="1"/>
  <c r="I514" i="1"/>
  <c r="I513" i="1"/>
  <c r="I512" i="1"/>
  <c r="I511" i="1"/>
  <c r="I510" i="1"/>
  <c r="K510" i="1" s="1"/>
  <c r="I509" i="1"/>
  <c r="I508" i="1"/>
  <c r="I507" i="1"/>
  <c r="I506" i="1"/>
  <c r="I505" i="1"/>
  <c r="I504" i="1"/>
  <c r="K504" i="1" s="1"/>
  <c r="I503" i="1"/>
  <c r="I502" i="1"/>
  <c r="I501" i="1"/>
  <c r="K501" i="1" s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K484" i="1"/>
  <c r="I484" i="1"/>
  <c r="I483" i="1"/>
  <c r="K482" i="1"/>
  <c r="I482" i="1"/>
  <c r="K481" i="1"/>
  <c r="I481" i="1"/>
  <c r="I480" i="1"/>
  <c r="I479" i="1"/>
  <c r="I478" i="1"/>
  <c r="I477" i="1"/>
  <c r="I476" i="1"/>
  <c r="I475" i="1"/>
  <c r="I474" i="1"/>
  <c r="K473" i="1"/>
  <c r="I473" i="1"/>
  <c r="I472" i="1"/>
  <c r="K471" i="1"/>
  <c r="I471" i="1"/>
  <c r="I470" i="1"/>
  <c r="I469" i="1"/>
  <c r="I468" i="1"/>
  <c r="I467" i="1"/>
  <c r="I466" i="1"/>
  <c r="I465" i="1"/>
  <c r="K464" i="1"/>
  <c r="I464" i="1"/>
  <c r="I463" i="1"/>
  <c r="I462" i="1"/>
  <c r="K461" i="1"/>
  <c r="I461" i="1"/>
  <c r="I460" i="1"/>
  <c r="I459" i="1"/>
  <c r="I458" i="1"/>
  <c r="I457" i="1"/>
  <c r="K456" i="1"/>
  <c r="I456" i="1"/>
  <c r="K455" i="1"/>
  <c r="I455" i="1"/>
  <c r="K454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K439" i="1"/>
  <c r="I439" i="1"/>
  <c r="I438" i="1"/>
  <c r="I437" i="1"/>
  <c r="I436" i="1"/>
  <c r="I435" i="1"/>
  <c r="I434" i="1"/>
  <c r="K433" i="1"/>
  <c r="I433" i="1"/>
  <c r="K432" i="1"/>
  <c r="I432" i="1"/>
  <c r="I431" i="1"/>
  <c r="I430" i="1"/>
  <c r="I429" i="1"/>
  <c r="I428" i="1"/>
  <c r="I427" i="1"/>
  <c r="K426" i="1"/>
  <c r="I426" i="1"/>
  <c r="I425" i="1"/>
  <c r="I424" i="1"/>
  <c r="I423" i="1"/>
  <c r="I422" i="1"/>
  <c r="I421" i="1"/>
  <c r="I420" i="1"/>
  <c r="I419" i="1"/>
  <c r="K418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K394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K381" i="1" s="1"/>
  <c r="I380" i="1"/>
  <c r="I379" i="1"/>
  <c r="I378" i="1"/>
  <c r="I377" i="1"/>
  <c r="K376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K362" i="1" s="1"/>
  <c r="I361" i="1"/>
  <c r="I360" i="1"/>
  <c r="I359" i="1"/>
  <c r="I358" i="1"/>
  <c r="K357" i="1"/>
  <c r="I357" i="1"/>
  <c r="I356" i="1"/>
  <c r="I355" i="1"/>
  <c r="I354" i="1"/>
  <c r="K353" i="1"/>
  <c r="I353" i="1"/>
  <c r="I352" i="1"/>
  <c r="I351" i="1"/>
  <c r="K350" i="1"/>
  <c r="I350" i="1"/>
  <c r="I349" i="1"/>
  <c r="I348" i="1"/>
  <c r="I347" i="1"/>
  <c r="I346" i="1"/>
  <c r="K345" i="1"/>
  <c r="I345" i="1"/>
  <c r="I344" i="1"/>
  <c r="I343" i="1"/>
  <c r="K342" i="1"/>
  <c r="I342" i="1"/>
  <c r="I341" i="1"/>
  <c r="I340" i="1"/>
  <c r="K339" i="1"/>
  <c r="I339" i="1"/>
  <c r="I338" i="1"/>
  <c r="I337" i="1"/>
  <c r="I336" i="1"/>
  <c r="I335" i="1"/>
  <c r="K334" i="1"/>
  <c r="I334" i="1"/>
  <c r="I333" i="1"/>
  <c r="K332" i="1"/>
  <c r="I332" i="1"/>
  <c r="I331" i="1"/>
  <c r="I330" i="1"/>
  <c r="I329" i="1"/>
  <c r="I328" i="1"/>
  <c r="I327" i="1"/>
  <c r="I326" i="1"/>
  <c r="I325" i="1"/>
  <c r="K324" i="1"/>
  <c r="I324" i="1"/>
  <c r="I323" i="1"/>
  <c r="I322" i="1"/>
  <c r="I321" i="1"/>
  <c r="I320" i="1"/>
  <c r="I319" i="1"/>
  <c r="K318" i="1"/>
  <c r="I318" i="1"/>
  <c r="I317" i="1"/>
  <c r="I316" i="1"/>
  <c r="I315" i="1"/>
  <c r="I314" i="1"/>
  <c r="I313" i="1"/>
  <c r="I312" i="1"/>
  <c r="I311" i="1"/>
  <c r="I310" i="1"/>
  <c r="I309" i="1"/>
  <c r="I308" i="1"/>
  <c r="I299" i="1"/>
  <c r="I298" i="1"/>
  <c r="I297" i="1"/>
  <c r="K296" i="1"/>
  <c r="I296" i="1"/>
  <c r="I295" i="1"/>
  <c r="I294" i="1"/>
  <c r="I293" i="1"/>
  <c r="I292" i="1"/>
  <c r="K291" i="1"/>
  <c r="I291" i="1"/>
  <c r="I290" i="1"/>
  <c r="I289" i="1"/>
  <c r="K288" i="1"/>
  <c r="I288" i="1"/>
  <c r="I287" i="1"/>
  <c r="K286" i="1"/>
  <c r="I286" i="1"/>
  <c r="I285" i="1"/>
  <c r="I284" i="1"/>
  <c r="I283" i="1"/>
  <c r="I282" i="1"/>
  <c r="I281" i="1"/>
  <c r="K280" i="1"/>
  <c r="I280" i="1"/>
  <c r="I279" i="1"/>
  <c r="I278" i="1"/>
  <c r="I277" i="1"/>
  <c r="I276" i="1"/>
  <c r="K275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K258" i="1"/>
  <c r="I258" i="1"/>
  <c r="I257" i="1"/>
  <c r="K256" i="1"/>
  <c r="I256" i="1"/>
  <c r="I255" i="1"/>
  <c r="I254" i="1"/>
  <c r="I253" i="1"/>
  <c r="I252" i="1"/>
  <c r="I251" i="1"/>
  <c r="I250" i="1"/>
  <c r="I249" i="1"/>
  <c r="K249" i="1" s="1"/>
  <c r="I248" i="1"/>
  <c r="I247" i="1"/>
  <c r="I246" i="1"/>
  <c r="I245" i="1"/>
  <c r="I244" i="1"/>
  <c r="I243" i="1"/>
  <c r="I242" i="1"/>
  <c r="I241" i="1"/>
  <c r="I240" i="1"/>
  <c r="I239" i="1"/>
  <c r="K239" i="1" s="1"/>
  <c r="I238" i="1"/>
  <c r="I237" i="1"/>
  <c r="I236" i="1"/>
  <c r="I235" i="1"/>
  <c r="I234" i="1"/>
  <c r="I233" i="1"/>
  <c r="I232" i="1"/>
  <c r="I231" i="1"/>
  <c r="I230" i="1"/>
  <c r="K230" i="1" s="1"/>
  <c r="I229" i="1"/>
  <c r="K228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K204" i="1"/>
  <c r="I204" i="1"/>
  <c r="I203" i="1"/>
  <c r="I202" i="1"/>
  <c r="I201" i="1"/>
  <c r="I200" i="1"/>
  <c r="I199" i="1"/>
  <c r="I198" i="1"/>
  <c r="K197" i="1"/>
  <c r="I197" i="1"/>
  <c r="K196" i="1"/>
  <c r="I196" i="1"/>
  <c r="I195" i="1"/>
  <c r="I194" i="1"/>
  <c r="I193" i="1"/>
  <c r="I192" i="1"/>
  <c r="I191" i="1"/>
  <c r="K190" i="1"/>
  <c r="I190" i="1"/>
  <c r="I189" i="1"/>
  <c r="K188" i="1"/>
  <c r="I188" i="1"/>
  <c r="I187" i="1"/>
  <c r="K187" i="1" s="1"/>
  <c r="K186" i="1"/>
  <c r="I186" i="1"/>
  <c r="I185" i="1"/>
  <c r="I184" i="1"/>
  <c r="I183" i="1"/>
  <c r="I182" i="1"/>
  <c r="I181" i="1"/>
  <c r="I180" i="1"/>
  <c r="I179" i="1"/>
  <c r="I178" i="1"/>
  <c r="K178" i="1" s="1"/>
  <c r="I177" i="1"/>
  <c r="I176" i="1"/>
  <c r="I175" i="1"/>
  <c r="I174" i="1"/>
  <c r="I173" i="1"/>
  <c r="I172" i="1"/>
  <c r="I171" i="1"/>
  <c r="I170" i="1"/>
  <c r="I169" i="1"/>
  <c r="I168" i="1"/>
  <c r="I167" i="1"/>
  <c r="I166" i="1"/>
  <c r="K165" i="1"/>
  <c r="I165" i="1"/>
  <c r="I164" i="1"/>
  <c r="I163" i="1"/>
  <c r="K162" i="1"/>
  <c r="I162" i="1"/>
  <c r="I161" i="1"/>
  <c r="I160" i="1"/>
  <c r="I159" i="1"/>
  <c r="I158" i="1"/>
  <c r="I157" i="1"/>
  <c r="I156" i="1"/>
  <c r="I155" i="1"/>
  <c r="I154" i="1"/>
  <c r="I153" i="1"/>
  <c r="I152" i="1"/>
  <c r="K151" i="1"/>
  <c r="I151" i="1"/>
  <c r="I150" i="1"/>
  <c r="I149" i="1"/>
  <c r="K148" i="1"/>
  <c r="I148" i="1"/>
  <c r="I147" i="1"/>
  <c r="I146" i="1"/>
  <c r="I145" i="1"/>
  <c r="I144" i="1"/>
  <c r="I143" i="1"/>
  <c r="K143" i="1" s="1"/>
  <c r="I142" i="1"/>
  <c r="I141" i="1"/>
  <c r="I140" i="1"/>
  <c r="I139" i="1"/>
  <c r="I138" i="1"/>
  <c r="I137" i="1"/>
  <c r="I136" i="1"/>
  <c r="I135" i="1"/>
  <c r="K135" i="1" s="1"/>
  <c r="I134" i="1"/>
  <c r="I133" i="1"/>
  <c r="I132" i="1"/>
  <c r="I131" i="1"/>
  <c r="I130" i="1"/>
  <c r="I129" i="1"/>
  <c r="I128" i="1"/>
  <c r="K128" i="1" s="1"/>
  <c r="I127" i="1"/>
  <c r="I126" i="1"/>
  <c r="I125" i="1"/>
  <c r="I124" i="1"/>
  <c r="K124" i="1" s="1"/>
  <c r="I123" i="1"/>
  <c r="I122" i="1"/>
  <c r="K122" i="1" s="1"/>
  <c r="I121" i="1"/>
  <c r="I120" i="1"/>
  <c r="K120" i="1" s="1"/>
  <c r="I119" i="1"/>
  <c r="I118" i="1"/>
  <c r="I117" i="1"/>
  <c r="I116" i="1"/>
  <c r="I115" i="1"/>
  <c r="K114" i="1"/>
  <c r="I114" i="1"/>
  <c r="I113" i="1"/>
  <c r="I112" i="1"/>
  <c r="K111" i="1"/>
  <c r="I111" i="1"/>
  <c r="I110" i="1"/>
  <c r="I109" i="1"/>
  <c r="I108" i="1"/>
  <c r="I107" i="1"/>
  <c r="K107" i="1" s="1"/>
  <c r="I106" i="1"/>
  <c r="I105" i="1"/>
  <c r="I104" i="1"/>
  <c r="K104" i="1" s="1"/>
  <c r="I103" i="1"/>
  <c r="I102" i="1"/>
  <c r="I101" i="1"/>
  <c r="I100" i="1"/>
  <c r="K100" i="1" s="1"/>
  <c r="I99" i="1"/>
  <c r="I98" i="1"/>
  <c r="I97" i="1"/>
  <c r="K97" i="1" s="1"/>
  <c r="I96" i="1"/>
  <c r="I95" i="1"/>
  <c r="I94" i="1"/>
  <c r="K94" i="1" s="1"/>
  <c r="I93" i="1"/>
  <c r="I92" i="1"/>
  <c r="I91" i="1"/>
  <c r="I90" i="1"/>
  <c r="I89" i="1"/>
  <c r="I88" i="1"/>
  <c r="K88" i="1" s="1"/>
  <c r="I87" i="1"/>
  <c r="K87" i="1" s="1"/>
  <c r="I86" i="1"/>
  <c r="K86" i="1" s="1"/>
  <c r="I85" i="1"/>
  <c r="I84" i="1"/>
  <c r="I83" i="1"/>
  <c r="I82" i="1"/>
  <c r="I81" i="1"/>
  <c r="I80" i="1"/>
  <c r="I79" i="1"/>
  <c r="I78" i="1"/>
  <c r="K78" i="1" s="1"/>
  <c r="I77" i="1"/>
  <c r="I76" i="1"/>
  <c r="I75" i="1"/>
  <c r="I74" i="1"/>
  <c r="I73" i="1"/>
  <c r="I72" i="1"/>
  <c r="I71" i="1"/>
  <c r="I70" i="1"/>
  <c r="I69" i="1"/>
  <c r="I68" i="1"/>
  <c r="I67" i="1"/>
  <c r="K67" i="1" s="1"/>
  <c r="I66" i="1"/>
  <c r="I65" i="1"/>
  <c r="I64" i="1"/>
  <c r="K63" i="1"/>
  <c r="I63" i="1"/>
  <c r="I62" i="1"/>
  <c r="I61" i="1"/>
  <c r="I60" i="1"/>
  <c r="I59" i="1"/>
  <c r="I58" i="1"/>
  <c r="I57" i="1"/>
  <c r="K57" i="1" s="1"/>
  <c r="I56" i="1"/>
  <c r="I55" i="1"/>
  <c r="I54" i="1"/>
  <c r="I53" i="1"/>
  <c r="I52" i="1"/>
  <c r="I51" i="1"/>
  <c r="I50" i="1"/>
  <c r="I49" i="1"/>
  <c r="K49" i="1" s="1"/>
  <c r="I48" i="1"/>
  <c r="I47" i="1"/>
  <c r="I46" i="1"/>
  <c r="K45" i="1"/>
  <c r="I45" i="1"/>
  <c r="I44" i="1"/>
  <c r="I43" i="1"/>
  <c r="K42" i="1"/>
  <c r="I42" i="1"/>
  <c r="I41" i="1"/>
  <c r="K41" i="1" s="1"/>
  <c r="I40" i="1"/>
  <c r="I39" i="1"/>
  <c r="I38" i="1"/>
  <c r="I37" i="1"/>
  <c r="I36" i="1"/>
  <c r="K36" i="1" s="1"/>
  <c r="I35" i="1"/>
  <c r="I34" i="1"/>
  <c r="I33" i="1"/>
  <c r="I32" i="1"/>
  <c r="I31" i="1"/>
  <c r="K30" i="1"/>
  <c r="I30" i="1"/>
  <c r="I29" i="1"/>
  <c r="I28" i="1"/>
  <c r="I27" i="1"/>
  <c r="I26" i="1"/>
  <c r="K26" i="1" s="1"/>
  <c r="I25" i="1"/>
  <c r="I24" i="1"/>
  <c r="I23" i="1"/>
  <c r="I22" i="1"/>
  <c r="I21" i="1"/>
  <c r="I20" i="1"/>
  <c r="I19" i="1"/>
  <c r="K19" i="1" s="1"/>
  <c r="I18" i="1"/>
  <c r="K17" i="1"/>
  <c r="I17" i="1"/>
  <c r="I16" i="1"/>
  <c r="I15" i="1"/>
  <c r="K15" i="1" s="1"/>
  <c r="I14" i="1"/>
  <c r="I13" i="1"/>
  <c r="I12" i="1"/>
  <c r="I11" i="1"/>
  <c r="I10" i="1"/>
  <c r="I9" i="1"/>
  <c r="I8" i="1"/>
  <c r="I7" i="1"/>
  <c r="K7" i="1" s="1"/>
  <c r="I6" i="1"/>
  <c r="I5" i="1"/>
  <c r="I4" i="1"/>
  <c r="M3" i="1"/>
  <c r="M4" i="1" s="1"/>
  <c r="I3" i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L755" i="1" s="1"/>
  <c r="L756" i="1" s="1"/>
  <c r="L757" i="1" s="1"/>
  <c r="L758" i="1" s="1"/>
  <c r="L759" i="1" s="1"/>
  <c r="L760" i="1" s="1"/>
  <c r="L761" i="1" s="1"/>
  <c r="L762" i="1" s="1"/>
  <c r="L763" i="1" s="1"/>
  <c r="L764" i="1" s="1"/>
  <c r="L765" i="1" s="1"/>
  <c r="L766" i="1" s="1"/>
  <c r="L767" i="1" s="1"/>
  <c r="L768" i="1" s="1"/>
  <c r="L769" i="1" s="1"/>
  <c r="L770" i="1" s="1"/>
  <c r="L771" i="1" s="1"/>
  <c r="L772" i="1" s="1"/>
  <c r="L773" i="1" s="1"/>
  <c r="L774" i="1" s="1"/>
  <c r="L775" i="1" s="1"/>
  <c r="L776" i="1" s="1"/>
  <c r="L777" i="1" s="1"/>
  <c r="L778" i="1" s="1"/>
  <c r="L779" i="1" s="1"/>
  <c r="L780" i="1" s="1"/>
  <c r="L781" i="1" s="1"/>
  <c r="L782" i="1" s="1"/>
  <c r="L783" i="1" s="1"/>
  <c r="L784" i="1" s="1"/>
  <c r="L785" i="1" s="1"/>
  <c r="L786" i="1" s="1"/>
  <c r="L787" i="1" s="1"/>
  <c r="L788" i="1" s="1"/>
  <c r="L789" i="1" s="1"/>
  <c r="L790" i="1" s="1"/>
  <c r="L791" i="1" s="1"/>
  <c r="L792" i="1" s="1"/>
  <c r="L793" i="1" s="1"/>
  <c r="L794" i="1" s="1"/>
  <c r="L795" i="1" s="1"/>
  <c r="L796" i="1" s="1"/>
  <c r="L797" i="1" s="1"/>
  <c r="L798" i="1" s="1"/>
  <c r="L799" i="1" s="1"/>
  <c r="L800" i="1" s="1"/>
  <c r="L801" i="1" s="1"/>
  <c r="L802" i="1" s="1"/>
  <c r="L803" i="1" s="1"/>
  <c r="L804" i="1" s="1"/>
  <c r="L805" i="1" s="1"/>
  <c r="L806" i="1" s="1"/>
  <c r="L807" i="1" s="1"/>
  <c r="L808" i="1" s="1"/>
  <c r="L809" i="1" s="1"/>
  <c r="L810" i="1" s="1"/>
  <c r="L811" i="1" s="1"/>
  <c r="L812" i="1" s="1"/>
  <c r="L813" i="1" s="1"/>
  <c r="L814" i="1" s="1"/>
  <c r="L815" i="1" s="1"/>
  <c r="L816" i="1" s="1"/>
  <c r="L817" i="1" s="1"/>
  <c r="L818" i="1" s="1"/>
  <c r="L819" i="1" s="1"/>
  <c r="L820" i="1" s="1"/>
  <c r="L821" i="1" s="1"/>
  <c r="L822" i="1" s="1"/>
  <c r="L823" i="1" s="1"/>
  <c r="L824" i="1" s="1"/>
  <c r="L825" i="1" s="1"/>
  <c r="L826" i="1" s="1"/>
  <c r="L827" i="1" s="1"/>
  <c r="L828" i="1" s="1"/>
  <c r="L829" i="1" s="1"/>
  <c r="L830" i="1" s="1"/>
  <c r="L831" i="1" s="1"/>
  <c r="L832" i="1" s="1"/>
  <c r="L833" i="1" s="1"/>
  <c r="L834" i="1" s="1"/>
  <c r="L835" i="1" s="1"/>
  <c r="L836" i="1" s="1"/>
  <c r="L837" i="1" s="1"/>
  <c r="L838" i="1" s="1"/>
  <c r="L839" i="1" s="1"/>
  <c r="L840" i="1" s="1"/>
  <c r="L841" i="1" s="1"/>
  <c r="L842" i="1" s="1"/>
  <c r="L843" i="1" s="1"/>
  <c r="L844" i="1" s="1"/>
  <c r="L845" i="1" s="1"/>
  <c r="L846" i="1" s="1"/>
  <c r="L847" i="1" s="1"/>
  <c r="L848" i="1" s="1"/>
  <c r="L849" i="1" s="1"/>
  <c r="L850" i="1" s="1"/>
  <c r="L851" i="1" s="1"/>
  <c r="L852" i="1" s="1"/>
  <c r="L853" i="1" s="1"/>
  <c r="L854" i="1" s="1"/>
  <c r="L855" i="1" s="1"/>
  <c r="L856" i="1" s="1"/>
  <c r="L857" i="1" s="1"/>
  <c r="L858" i="1" s="1"/>
  <c r="L859" i="1" s="1"/>
  <c r="L860" i="1" s="1"/>
  <c r="L861" i="1" s="1"/>
  <c r="L862" i="1" s="1"/>
  <c r="L863" i="1" s="1"/>
  <c r="L864" i="1" s="1"/>
  <c r="L865" i="1" s="1"/>
  <c r="L866" i="1" s="1"/>
  <c r="L867" i="1" s="1"/>
  <c r="L868" i="1" s="1"/>
  <c r="L869" i="1" s="1"/>
  <c r="L870" i="1" s="1"/>
  <c r="L871" i="1" s="1"/>
  <c r="L872" i="1" s="1"/>
  <c r="L873" i="1" s="1"/>
  <c r="L874" i="1" s="1"/>
  <c r="L875" i="1" s="1"/>
  <c r="L876" i="1" s="1"/>
  <c r="L877" i="1" s="1"/>
  <c r="L878" i="1" s="1"/>
  <c r="L879" i="1" s="1"/>
  <c r="L880" i="1" s="1"/>
  <c r="L881" i="1" s="1"/>
  <c r="L882" i="1" s="1"/>
  <c r="L883" i="1" s="1"/>
  <c r="L884" i="1" s="1"/>
  <c r="L885" i="1" s="1"/>
  <c r="L886" i="1" s="1"/>
  <c r="L887" i="1" s="1"/>
  <c r="L888" i="1" s="1"/>
  <c r="L889" i="1" s="1"/>
  <c r="L890" i="1" s="1"/>
  <c r="L891" i="1" s="1"/>
  <c r="L892" i="1" s="1"/>
  <c r="L893" i="1" s="1"/>
  <c r="L894" i="1" s="1"/>
  <c r="L895" i="1" s="1"/>
  <c r="L896" i="1" s="1"/>
  <c r="L897" i="1" s="1"/>
  <c r="L898" i="1" s="1"/>
  <c r="L899" i="1" s="1"/>
  <c r="L900" i="1" s="1"/>
  <c r="L901" i="1" s="1"/>
  <c r="L902" i="1" s="1"/>
  <c r="L903" i="1" s="1"/>
  <c r="L904" i="1" s="1"/>
  <c r="L905" i="1" s="1"/>
  <c r="L906" i="1" s="1"/>
  <c r="L907" i="1" s="1"/>
  <c r="L908" i="1" s="1"/>
  <c r="L909" i="1" s="1"/>
  <c r="L910" i="1" s="1"/>
  <c r="L911" i="1" s="1"/>
  <c r="L912" i="1" s="1"/>
  <c r="L913" i="1" s="1"/>
  <c r="L914" i="1" s="1"/>
  <c r="L915" i="1" s="1"/>
  <c r="L916" i="1" s="1"/>
  <c r="L917" i="1" s="1"/>
  <c r="L918" i="1" s="1"/>
  <c r="L919" i="1" s="1"/>
  <c r="L920" i="1" s="1"/>
  <c r="L921" i="1" s="1"/>
  <c r="L922" i="1" s="1"/>
  <c r="L923" i="1" s="1"/>
  <c r="L924" i="1" s="1"/>
  <c r="L925" i="1" s="1"/>
  <c r="L926" i="1" s="1"/>
  <c r="L927" i="1" s="1"/>
  <c r="L928" i="1" s="1"/>
  <c r="L929" i="1" s="1"/>
  <c r="L930" i="1" s="1"/>
  <c r="L931" i="1" s="1"/>
  <c r="L932" i="1" s="1"/>
  <c r="L933" i="1" s="1"/>
  <c r="L934" i="1" s="1"/>
  <c r="L935" i="1" s="1"/>
  <c r="L936" i="1" s="1"/>
  <c r="L937" i="1" s="1"/>
  <c r="L938" i="1" s="1"/>
  <c r="L939" i="1" s="1"/>
  <c r="L940" i="1" s="1"/>
  <c r="L941" i="1" s="1"/>
  <c r="L942" i="1" s="1"/>
  <c r="L943" i="1" s="1"/>
  <c r="L944" i="1" s="1"/>
  <c r="L945" i="1" s="1"/>
  <c r="L946" i="1" s="1"/>
  <c r="L947" i="1" s="1"/>
  <c r="L948" i="1" s="1"/>
  <c r="L949" i="1" s="1"/>
  <c r="L950" i="1" s="1"/>
  <c r="L951" i="1" s="1"/>
  <c r="L952" i="1" s="1"/>
  <c r="L953" i="1" s="1"/>
  <c r="L954" i="1" s="1"/>
  <c r="L955" i="1" s="1"/>
  <c r="L956" i="1" s="1"/>
  <c r="L957" i="1" s="1"/>
  <c r="L958" i="1" s="1"/>
  <c r="L959" i="1" s="1"/>
  <c r="L960" i="1" s="1"/>
  <c r="L961" i="1" s="1"/>
  <c r="L962" i="1" s="1"/>
  <c r="L963" i="1" s="1"/>
  <c r="L964" i="1" s="1"/>
  <c r="L965" i="1" s="1"/>
  <c r="L966" i="1" s="1"/>
  <c r="L967" i="1" s="1"/>
  <c r="L968" i="1" s="1"/>
  <c r="L969" i="1" s="1"/>
  <c r="L970" i="1" s="1"/>
  <c r="L971" i="1" s="1"/>
  <c r="L972" i="1" s="1"/>
  <c r="L973" i="1" s="1"/>
  <c r="L974" i="1" s="1"/>
  <c r="L975" i="1" s="1"/>
  <c r="L976" i="1" s="1"/>
  <c r="L977" i="1" s="1"/>
  <c r="L978" i="1" s="1"/>
  <c r="L979" i="1" s="1"/>
  <c r="L980" i="1" s="1"/>
  <c r="L981" i="1" s="1"/>
  <c r="L982" i="1" s="1"/>
  <c r="L983" i="1" s="1"/>
  <c r="L984" i="1" s="1"/>
  <c r="L985" i="1" s="1"/>
  <c r="L986" i="1" s="1"/>
  <c r="L987" i="1" s="1"/>
  <c r="L988" i="1" s="1"/>
  <c r="L989" i="1" s="1"/>
  <c r="L990" i="1" s="1"/>
  <c r="L991" i="1" s="1"/>
  <c r="L992" i="1" s="1"/>
  <c r="L993" i="1" s="1"/>
  <c r="L994" i="1" s="1"/>
  <c r="L995" i="1" s="1"/>
  <c r="L996" i="1" s="1"/>
  <c r="L997" i="1" s="1"/>
  <c r="L998" i="1" s="1"/>
  <c r="L999" i="1" s="1"/>
  <c r="L1000" i="1" s="1"/>
  <c r="L1001" i="1" s="1"/>
  <c r="L1002" i="1" s="1"/>
  <c r="L1003" i="1" s="1"/>
  <c r="L1004" i="1" s="1"/>
  <c r="L1005" i="1" s="1"/>
  <c r="L1006" i="1" s="1"/>
  <c r="L1007" i="1" s="1"/>
  <c r="L1008" i="1" s="1"/>
  <c r="L1009" i="1" s="1"/>
  <c r="L1010" i="1" s="1"/>
  <c r="L1011" i="1" s="1"/>
  <c r="L1012" i="1" s="1"/>
  <c r="L1013" i="1" s="1"/>
  <c r="L1014" i="1" s="1"/>
  <c r="L1015" i="1" s="1"/>
  <c r="L1016" i="1" s="1"/>
  <c r="L1017" i="1" s="1"/>
  <c r="L1018" i="1" s="1"/>
  <c r="L1019" i="1" s="1"/>
  <c r="L1020" i="1" s="1"/>
  <c r="L1021" i="1" s="1"/>
  <c r="L1022" i="1" s="1"/>
  <c r="L1023" i="1" s="1"/>
  <c r="L1024" i="1" s="1"/>
  <c r="L1025" i="1" s="1"/>
  <c r="L1026" i="1" s="1"/>
  <c r="L1027" i="1" s="1"/>
  <c r="L1028" i="1" s="1"/>
  <c r="L1029" i="1" s="1"/>
  <c r="L1030" i="1" s="1"/>
  <c r="L1031" i="1" s="1"/>
  <c r="L1032" i="1" s="1"/>
  <c r="L1033" i="1" s="1"/>
  <c r="L1034" i="1" s="1"/>
  <c r="L1035" i="1" s="1"/>
  <c r="L1036" i="1" s="1"/>
  <c r="L1037" i="1" s="1"/>
  <c r="L1038" i="1" s="1"/>
  <c r="L1039" i="1" s="1"/>
  <c r="L1040" i="1" s="1"/>
  <c r="L1041" i="1" s="1"/>
  <c r="L1042" i="1" s="1"/>
  <c r="L1043" i="1" s="1"/>
  <c r="L1044" i="1" s="1"/>
  <c r="L1045" i="1" s="1"/>
  <c r="L1046" i="1" s="1"/>
  <c r="L1047" i="1" s="1"/>
  <c r="L1048" i="1" s="1"/>
  <c r="L1049" i="1" s="1"/>
  <c r="L1050" i="1" s="1"/>
  <c r="L1051" i="1" s="1"/>
  <c r="L1052" i="1" s="1"/>
  <c r="L1053" i="1" s="1"/>
  <c r="L1054" i="1" s="1"/>
  <c r="L1055" i="1" s="1"/>
  <c r="L1056" i="1" s="1"/>
  <c r="L1057" i="1" s="1"/>
  <c r="L1058" i="1" s="1"/>
  <c r="L1059" i="1" s="1"/>
  <c r="L1060" i="1" s="1"/>
  <c r="L1061" i="1" s="1"/>
  <c r="L1062" i="1" s="1"/>
  <c r="L1063" i="1" s="1"/>
  <c r="L1064" i="1" s="1"/>
  <c r="L1065" i="1" s="1"/>
  <c r="L1066" i="1" s="1"/>
  <c r="L1067" i="1" s="1"/>
  <c r="L1068" i="1" s="1"/>
  <c r="L1069" i="1" s="1"/>
  <c r="L1070" i="1" s="1"/>
  <c r="L1071" i="1" s="1"/>
  <c r="L1072" i="1" s="1"/>
  <c r="L1073" i="1" s="1"/>
  <c r="L1074" i="1" s="1"/>
  <c r="L1075" i="1" s="1"/>
  <c r="L1076" i="1" s="1"/>
  <c r="L1077" i="1" s="1"/>
  <c r="L1078" i="1" s="1"/>
  <c r="L1079" i="1" s="1"/>
  <c r="L1080" i="1" s="1"/>
  <c r="L1081" i="1" s="1"/>
  <c r="L1082" i="1" s="1"/>
  <c r="L1083" i="1" s="1"/>
  <c r="L1084" i="1" s="1"/>
  <c r="L1085" i="1" s="1"/>
  <c r="L1086" i="1" s="1"/>
  <c r="L1087" i="1" s="1"/>
  <c r="L1088" i="1" s="1"/>
  <c r="L1089" i="1" s="1"/>
  <c r="L1090" i="1" s="1"/>
  <c r="L1091" i="1" s="1"/>
  <c r="L1092" i="1" s="1"/>
  <c r="L1093" i="1" s="1"/>
  <c r="L1094" i="1" s="1"/>
  <c r="L1095" i="1" s="1"/>
  <c r="L1096" i="1" s="1"/>
  <c r="L1097" i="1" s="1"/>
  <c r="L1098" i="1" s="1"/>
  <c r="L1099" i="1" s="1"/>
  <c r="L1100" i="1" s="1"/>
  <c r="L1101" i="1" s="1"/>
  <c r="L1102" i="1" s="1"/>
  <c r="L1103" i="1" s="1"/>
  <c r="L1104" i="1" s="1"/>
  <c r="L1105" i="1" s="1"/>
  <c r="L1106" i="1" s="1"/>
  <c r="L1107" i="1" s="1"/>
  <c r="L1108" i="1" s="1"/>
  <c r="L1109" i="1" s="1"/>
  <c r="L1110" i="1" s="1"/>
  <c r="L1111" i="1" s="1"/>
  <c r="L1112" i="1" s="1"/>
  <c r="L1113" i="1" s="1"/>
  <c r="L1114" i="1" s="1"/>
  <c r="L1115" i="1" s="1"/>
  <c r="L1116" i="1" s="1"/>
  <c r="L1117" i="1" s="1"/>
  <c r="L1118" i="1" s="1"/>
  <c r="L1119" i="1" s="1"/>
  <c r="L1120" i="1" s="1"/>
  <c r="L1121" i="1" s="1"/>
  <c r="L1122" i="1" s="1"/>
  <c r="L1123" i="1" s="1"/>
  <c r="L1124" i="1" s="1"/>
  <c r="L1125" i="1" s="1"/>
  <c r="L1126" i="1" s="1"/>
  <c r="L1127" i="1" s="1"/>
  <c r="L1128" i="1" s="1"/>
  <c r="L1129" i="1" s="1"/>
  <c r="L1130" i="1" s="1"/>
  <c r="L1131" i="1" s="1"/>
  <c r="L1132" i="1" s="1"/>
  <c r="L1133" i="1" s="1"/>
  <c r="L1134" i="1" s="1"/>
  <c r="L1135" i="1" s="1"/>
  <c r="L1136" i="1" s="1"/>
  <c r="L1137" i="1" s="1"/>
  <c r="L1138" i="1" s="1"/>
  <c r="L1139" i="1" s="1"/>
  <c r="L1140" i="1" s="1"/>
  <c r="L1141" i="1" s="1"/>
  <c r="L1142" i="1" s="1"/>
  <c r="L1143" i="1" s="1"/>
  <c r="L1144" i="1" s="1"/>
  <c r="L1145" i="1" s="1"/>
  <c r="L1146" i="1" s="1"/>
  <c r="L1147" i="1" s="1"/>
  <c r="L1148" i="1" s="1"/>
  <c r="L1149" i="1" s="1"/>
  <c r="L1150" i="1" s="1"/>
  <c r="L1151" i="1" s="1"/>
  <c r="L1152" i="1" s="1"/>
  <c r="L1153" i="1" s="1"/>
  <c r="L1154" i="1" s="1"/>
  <c r="L1155" i="1" s="1"/>
  <c r="L1156" i="1" s="1"/>
  <c r="L1157" i="1" s="1"/>
  <c r="L1158" i="1" s="1"/>
  <c r="L1159" i="1" s="1"/>
  <c r="L1160" i="1" s="1"/>
  <c r="L1161" i="1" s="1"/>
  <c r="L1162" i="1" s="1"/>
  <c r="L1163" i="1" s="1"/>
  <c r="L1164" i="1" s="1"/>
  <c r="L1165" i="1" s="1"/>
  <c r="L1166" i="1" s="1"/>
  <c r="L1167" i="1" s="1"/>
  <c r="L1168" i="1" s="1"/>
  <c r="L1169" i="1" s="1"/>
  <c r="L1170" i="1" s="1"/>
  <c r="L1171" i="1" s="1"/>
  <c r="L1172" i="1" s="1"/>
  <c r="L1173" i="1" s="1"/>
  <c r="L1174" i="1" s="1"/>
  <c r="L1175" i="1" s="1"/>
  <c r="L1176" i="1" s="1"/>
  <c r="L1177" i="1" s="1"/>
  <c r="L1178" i="1" s="1"/>
  <c r="L1179" i="1" s="1"/>
  <c r="L1180" i="1" s="1"/>
  <c r="L1181" i="1" s="1"/>
  <c r="L1182" i="1" s="1"/>
  <c r="L1183" i="1" s="1"/>
  <c r="L1184" i="1" s="1"/>
  <c r="L1185" i="1" s="1"/>
  <c r="L1186" i="1" s="1"/>
  <c r="L1187" i="1" s="1"/>
  <c r="L1188" i="1" s="1"/>
  <c r="L1189" i="1" s="1"/>
  <c r="L1190" i="1" s="1"/>
  <c r="L1191" i="1" s="1"/>
  <c r="L1192" i="1" s="1"/>
  <c r="L1193" i="1" s="1"/>
  <c r="L1194" i="1" s="1"/>
  <c r="L1195" i="1" s="1"/>
  <c r="L1196" i="1" s="1"/>
  <c r="L1197" i="1" s="1"/>
  <c r="L1198" i="1" s="1"/>
  <c r="L1199" i="1" s="1"/>
  <c r="L1200" i="1" s="1"/>
  <c r="L1201" i="1" s="1"/>
  <c r="L1202" i="1" s="1"/>
  <c r="L1203" i="1" s="1"/>
  <c r="L1204" i="1" s="1"/>
  <c r="L1205" i="1" s="1"/>
  <c r="L1206" i="1" s="1"/>
  <c r="L1207" i="1" s="1"/>
  <c r="L1208" i="1" s="1"/>
  <c r="L1209" i="1" s="1"/>
  <c r="L1210" i="1" s="1"/>
  <c r="L1211" i="1" s="1"/>
  <c r="L1212" i="1" s="1"/>
  <c r="L1213" i="1" s="1"/>
  <c r="L1214" i="1" s="1"/>
  <c r="L1215" i="1" s="1"/>
  <c r="L1216" i="1" s="1"/>
  <c r="L1217" i="1" s="1"/>
  <c r="L1218" i="1" s="1"/>
  <c r="L1219" i="1" s="1"/>
  <c r="L1220" i="1" s="1"/>
  <c r="L1221" i="1" s="1"/>
  <c r="L1222" i="1" s="1"/>
  <c r="L1223" i="1" s="1"/>
  <c r="L1224" i="1" s="1"/>
  <c r="L1225" i="1" s="1"/>
  <c r="L1226" i="1" s="1"/>
  <c r="L1227" i="1" s="1"/>
  <c r="L1228" i="1" s="1"/>
  <c r="L1229" i="1" s="1"/>
  <c r="L1230" i="1" s="1"/>
  <c r="L1231" i="1" s="1"/>
  <c r="L1232" i="1" s="1"/>
  <c r="L1233" i="1" s="1"/>
  <c r="L1234" i="1" s="1"/>
  <c r="L1235" i="1" s="1"/>
  <c r="L1236" i="1" s="1"/>
  <c r="L1237" i="1" s="1"/>
  <c r="L1238" i="1" s="1"/>
  <c r="L1239" i="1" s="1"/>
  <c r="L1240" i="1" s="1"/>
  <c r="L1241" i="1" s="1"/>
  <c r="L1242" i="1" s="1"/>
  <c r="L1243" i="1" s="1"/>
  <c r="L1244" i="1" s="1"/>
  <c r="L1245" i="1" s="1"/>
  <c r="L1246" i="1" s="1"/>
  <c r="L1247" i="1" s="1"/>
  <c r="L1248" i="1" s="1"/>
  <c r="L1249" i="1" s="1"/>
  <c r="L1250" i="1" s="1"/>
  <c r="L1251" i="1" s="1"/>
  <c r="L1252" i="1" s="1"/>
  <c r="L1253" i="1" s="1"/>
  <c r="L1254" i="1" s="1"/>
  <c r="L1255" i="1" s="1"/>
  <c r="L1256" i="1" s="1"/>
  <c r="L1257" i="1" s="1"/>
  <c r="L1258" i="1" s="1"/>
  <c r="L1259" i="1" s="1"/>
  <c r="L1260" i="1" s="1"/>
  <c r="L1261" i="1" s="1"/>
  <c r="L1262" i="1" s="1"/>
  <c r="L1263" i="1" s="1"/>
  <c r="L1264" i="1" s="1"/>
  <c r="L1265" i="1" s="1"/>
  <c r="L1266" i="1" s="1"/>
  <c r="L1267" i="1" s="1"/>
  <c r="L1268" i="1" s="1"/>
  <c r="L1269" i="1" s="1"/>
  <c r="L1270" i="1" s="1"/>
  <c r="L1271" i="1" s="1"/>
  <c r="L1272" i="1" s="1"/>
  <c r="L1273" i="1" s="1"/>
  <c r="L1274" i="1" s="1"/>
  <c r="L1275" i="1" s="1"/>
  <c r="L1276" i="1" s="1"/>
  <c r="L1277" i="1" s="1"/>
  <c r="L1278" i="1" s="1"/>
  <c r="L1279" i="1" s="1"/>
  <c r="L1280" i="1" s="1"/>
  <c r="L1281" i="1" s="1"/>
  <c r="L1282" i="1" s="1"/>
  <c r="L1283" i="1" s="1"/>
  <c r="L1284" i="1" s="1"/>
  <c r="L1285" i="1" s="1"/>
  <c r="L1286" i="1" s="1"/>
  <c r="L1287" i="1" s="1"/>
  <c r="L1288" i="1" s="1"/>
  <c r="L1289" i="1" s="1"/>
  <c r="L1290" i="1" s="1"/>
  <c r="L1291" i="1" s="1"/>
  <c r="L1292" i="1" s="1"/>
  <c r="L1293" i="1" s="1"/>
  <c r="L1294" i="1" s="1"/>
  <c r="L1295" i="1" s="1"/>
  <c r="L1296" i="1" s="1"/>
  <c r="L1297" i="1" s="1"/>
  <c r="L1298" i="1" s="1"/>
  <c r="L1299" i="1" s="1"/>
  <c r="L1300" i="1" s="1"/>
  <c r="L1301" i="1" s="1"/>
  <c r="L1302" i="1" s="1"/>
  <c r="L1303" i="1" s="1"/>
  <c r="L1304" i="1" s="1"/>
  <c r="L1305" i="1" s="1"/>
  <c r="L1306" i="1" s="1"/>
  <c r="L1307" i="1" s="1"/>
  <c r="L1308" i="1" s="1"/>
  <c r="L1309" i="1" s="1"/>
  <c r="L1310" i="1" s="1"/>
  <c r="L1311" i="1" s="1"/>
  <c r="L1312" i="1" s="1"/>
  <c r="L1313" i="1" s="1"/>
  <c r="L1314" i="1" s="1"/>
  <c r="L1315" i="1" s="1"/>
  <c r="L1316" i="1" s="1"/>
  <c r="L1317" i="1" s="1"/>
  <c r="L1318" i="1" s="1"/>
  <c r="L1319" i="1" s="1"/>
  <c r="L1320" i="1" s="1"/>
  <c r="L1321" i="1" s="1"/>
  <c r="L1322" i="1" s="1"/>
  <c r="L1323" i="1" s="1"/>
  <c r="L1324" i="1" s="1"/>
  <c r="L1325" i="1" s="1"/>
  <c r="L1326" i="1" s="1"/>
  <c r="L1327" i="1" s="1"/>
  <c r="L1328" i="1" s="1"/>
  <c r="L1329" i="1" s="1"/>
  <c r="L1330" i="1" s="1"/>
  <c r="L1331" i="1" s="1"/>
  <c r="L1332" i="1" s="1"/>
  <c r="L1333" i="1" s="1"/>
  <c r="L1334" i="1" s="1"/>
  <c r="L1335" i="1" s="1"/>
  <c r="L1336" i="1" s="1"/>
  <c r="L1337" i="1" s="1"/>
  <c r="L1338" i="1" s="1"/>
  <c r="L1339" i="1" s="1"/>
  <c r="L1340" i="1" s="1"/>
  <c r="L1341" i="1" s="1"/>
  <c r="L1342" i="1" s="1"/>
  <c r="L1343" i="1" s="1"/>
  <c r="L1344" i="1" s="1"/>
  <c r="L1345" i="1" s="1"/>
  <c r="L1346" i="1" s="1"/>
  <c r="L1347" i="1" s="1"/>
  <c r="L1348" i="1" s="1"/>
  <c r="L1349" i="1" s="1"/>
  <c r="L1350" i="1" s="1"/>
  <c r="L1351" i="1" s="1"/>
  <c r="L1352" i="1" s="1"/>
  <c r="L1353" i="1" s="1"/>
  <c r="L1354" i="1" s="1"/>
  <c r="L1355" i="1" s="1"/>
  <c r="L1356" i="1" s="1"/>
  <c r="L1357" i="1" s="1"/>
  <c r="L1358" i="1" s="1"/>
  <c r="L1359" i="1" s="1"/>
  <c r="L1360" i="1" s="1"/>
  <c r="L1361" i="1" s="1"/>
  <c r="L1362" i="1" s="1"/>
  <c r="L1363" i="1" s="1"/>
  <c r="L1364" i="1" s="1"/>
  <c r="L1365" i="1" s="1"/>
  <c r="L1366" i="1" s="1"/>
  <c r="L1367" i="1" s="1"/>
  <c r="L1368" i="1" s="1"/>
  <c r="L1369" i="1" s="1"/>
  <c r="L1370" i="1" s="1"/>
  <c r="L1371" i="1" s="1"/>
  <c r="L1372" i="1" s="1"/>
  <c r="L1373" i="1" s="1"/>
  <c r="L1374" i="1" s="1"/>
  <c r="L1375" i="1" s="1"/>
  <c r="L1376" i="1" s="1"/>
  <c r="L1377" i="1" s="1"/>
  <c r="L1378" i="1" s="1"/>
  <c r="L1379" i="1" s="1"/>
  <c r="L1380" i="1" s="1"/>
  <c r="L1381" i="1" s="1"/>
  <c r="L1382" i="1" s="1"/>
  <c r="L1383" i="1" s="1"/>
  <c r="L1384" i="1" s="1"/>
  <c r="L1385" i="1" s="1"/>
  <c r="L1386" i="1" s="1"/>
  <c r="L1387" i="1" s="1"/>
  <c r="L1388" i="1" s="1"/>
  <c r="L1389" i="1" s="1"/>
  <c r="L1390" i="1" s="1"/>
  <c r="L1391" i="1" s="1"/>
  <c r="L1392" i="1" s="1"/>
  <c r="L1393" i="1" s="1"/>
  <c r="L1394" i="1" s="1"/>
  <c r="L1395" i="1" s="1"/>
  <c r="L1396" i="1" s="1"/>
  <c r="L1397" i="1" s="1"/>
  <c r="L1398" i="1" s="1"/>
  <c r="L1399" i="1" s="1"/>
  <c r="L1400" i="1" s="1"/>
  <c r="L1401" i="1" s="1"/>
  <c r="L1402" i="1" s="1"/>
  <c r="L1403" i="1" s="1"/>
  <c r="L1404" i="1" s="1"/>
  <c r="L1405" i="1" s="1"/>
  <c r="L1406" i="1" s="1"/>
  <c r="L1407" i="1" s="1"/>
  <c r="L1408" i="1" s="1"/>
  <c r="L1409" i="1" s="1"/>
  <c r="L1410" i="1" s="1"/>
  <c r="L1411" i="1" s="1"/>
  <c r="L1412" i="1" s="1"/>
  <c r="L1413" i="1" s="1"/>
  <c r="L1414" i="1" s="1"/>
  <c r="L1415" i="1" s="1"/>
  <c r="L1416" i="1" s="1"/>
  <c r="L1417" i="1" s="1"/>
  <c r="L1418" i="1" s="1"/>
  <c r="L1419" i="1" s="1"/>
  <c r="L1420" i="1" s="1"/>
  <c r="L1421" i="1" s="1"/>
  <c r="L1422" i="1" s="1"/>
  <c r="L1423" i="1" s="1"/>
  <c r="L1424" i="1" s="1"/>
  <c r="L1425" i="1" s="1"/>
  <c r="L1426" i="1" s="1"/>
  <c r="L1427" i="1" s="1"/>
  <c r="L1428" i="1" s="1"/>
  <c r="L1429" i="1" s="1"/>
  <c r="L1430" i="1" s="1"/>
  <c r="L1431" i="1" s="1"/>
  <c r="L1432" i="1" s="1"/>
  <c r="L1433" i="1" s="1"/>
  <c r="L1434" i="1" s="1"/>
  <c r="L1435" i="1" s="1"/>
  <c r="L1436" i="1" s="1"/>
  <c r="L1437" i="1" s="1"/>
  <c r="L1438" i="1" s="1"/>
  <c r="L1439" i="1" s="1"/>
  <c r="L1440" i="1" s="1"/>
  <c r="L1441" i="1" s="1"/>
  <c r="L1442" i="1" s="1"/>
  <c r="L1443" i="1" s="1"/>
  <c r="L1444" i="1" s="1"/>
  <c r="L1445" i="1" s="1"/>
  <c r="L1446" i="1" s="1"/>
  <c r="L1447" i="1" s="1"/>
  <c r="L1448" i="1" s="1"/>
  <c r="L1449" i="1" s="1"/>
  <c r="L1450" i="1" s="1"/>
  <c r="L1451" i="1" s="1"/>
  <c r="L1452" i="1" s="1"/>
  <c r="L1453" i="1" s="1"/>
  <c r="L1454" i="1" s="1"/>
  <c r="L1455" i="1" s="1"/>
  <c r="L1456" i="1" s="1"/>
  <c r="L1457" i="1" s="1"/>
  <c r="L1458" i="1" s="1"/>
  <c r="L1459" i="1" s="1"/>
  <c r="L1460" i="1" s="1"/>
  <c r="L1461" i="1" s="1"/>
  <c r="L1462" i="1" s="1"/>
  <c r="L1463" i="1" s="1"/>
  <c r="L1464" i="1" s="1"/>
  <c r="L1465" i="1" s="1"/>
  <c r="L1466" i="1" s="1"/>
  <c r="L1467" i="1" s="1"/>
  <c r="L1468" i="1" s="1"/>
  <c r="L1469" i="1" s="1"/>
  <c r="L1470" i="1" s="1"/>
  <c r="L1471" i="1" s="1"/>
  <c r="L1472" i="1" s="1"/>
  <c r="L1473" i="1" s="1"/>
  <c r="L1474" i="1" s="1"/>
  <c r="L1475" i="1" s="1"/>
  <c r="L1476" i="1" s="1"/>
  <c r="L1477" i="1" s="1"/>
  <c r="L1478" i="1" s="1"/>
  <c r="L1479" i="1" s="1"/>
  <c r="L1480" i="1" s="1"/>
  <c r="L1481" i="1" s="1"/>
  <c r="L1482" i="1" s="1"/>
  <c r="L1483" i="1" s="1"/>
  <c r="L1484" i="1" s="1"/>
  <c r="L1485" i="1" s="1"/>
  <c r="L1486" i="1" s="1"/>
  <c r="L1487" i="1" s="1"/>
  <c r="L1488" i="1" s="1"/>
  <c r="L1489" i="1" s="1"/>
  <c r="L1490" i="1" s="1"/>
  <c r="L1491" i="1" s="1"/>
  <c r="L1492" i="1" s="1"/>
  <c r="L1493" i="1" s="1"/>
  <c r="L1494" i="1" s="1"/>
  <c r="L1495" i="1" s="1"/>
  <c r="L1496" i="1" s="1"/>
  <c r="L1497" i="1" s="1"/>
  <c r="L1498" i="1" s="1"/>
  <c r="L1499" i="1" s="1"/>
  <c r="L1500" i="1" s="1"/>
  <c r="L1501" i="1" s="1"/>
  <c r="L1502" i="1" s="1"/>
  <c r="L1503" i="1" s="1"/>
  <c r="L1504" i="1" s="1"/>
  <c r="L1505" i="1" s="1"/>
  <c r="L1506" i="1" s="1"/>
  <c r="L1507" i="1" s="1"/>
  <c r="L1508" i="1" s="1"/>
  <c r="L1509" i="1" s="1"/>
  <c r="L1510" i="1" s="1"/>
  <c r="L1511" i="1" s="1"/>
  <c r="L1512" i="1" s="1"/>
  <c r="L1513" i="1" s="1"/>
  <c r="L1514" i="1" s="1"/>
  <c r="L1515" i="1" s="1"/>
  <c r="L1516" i="1" s="1"/>
  <c r="L1517" i="1" s="1"/>
  <c r="L1518" i="1" s="1"/>
  <c r="L1519" i="1" s="1"/>
  <c r="L1520" i="1" s="1"/>
  <c r="L1521" i="1" s="1"/>
  <c r="L1522" i="1" s="1"/>
  <c r="L1523" i="1" s="1"/>
  <c r="L1524" i="1" s="1"/>
  <c r="L1525" i="1" s="1"/>
  <c r="L1526" i="1" s="1"/>
  <c r="L1527" i="1" s="1"/>
  <c r="L1528" i="1" s="1"/>
  <c r="L1529" i="1" s="1"/>
  <c r="L1530" i="1" s="1"/>
  <c r="L1531" i="1" s="1"/>
  <c r="L1532" i="1" s="1"/>
  <c r="L1533" i="1" s="1"/>
  <c r="L1534" i="1" s="1"/>
  <c r="L1535" i="1" s="1"/>
  <c r="L1536" i="1" s="1"/>
  <c r="L1537" i="1" s="1"/>
  <c r="L1538" i="1" s="1"/>
  <c r="L1539" i="1" s="1"/>
  <c r="L1540" i="1" s="1"/>
  <c r="L1541" i="1" s="1"/>
  <c r="L1542" i="1" s="1"/>
  <c r="L1543" i="1" s="1"/>
  <c r="L1544" i="1" s="1"/>
  <c r="L1545" i="1" s="1"/>
  <c r="L1546" i="1" s="1"/>
  <c r="L1547" i="1" s="1"/>
  <c r="L1548" i="1" s="1"/>
  <c r="L1549" i="1" s="1"/>
  <c r="L1550" i="1" s="1"/>
  <c r="L1551" i="1" s="1"/>
  <c r="L1552" i="1" s="1"/>
  <c r="L1553" i="1" s="1"/>
  <c r="L1554" i="1" s="1"/>
  <c r="L1555" i="1" s="1"/>
  <c r="L1556" i="1" s="1"/>
  <c r="L1557" i="1" s="1"/>
  <c r="L1558" i="1" s="1"/>
  <c r="L1559" i="1" s="1"/>
  <c r="L1560" i="1" s="1"/>
  <c r="L1561" i="1" s="1"/>
  <c r="L1562" i="1" s="1"/>
  <c r="L1563" i="1" s="1"/>
  <c r="L1564" i="1" s="1"/>
  <c r="L1565" i="1" s="1"/>
  <c r="L1566" i="1" s="1"/>
  <c r="L1567" i="1" s="1"/>
  <c r="L1568" i="1" s="1"/>
  <c r="L1569" i="1" s="1"/>
  <c r="L1570" i="1" s="1"/>
  <c r="L1571" i="1" s="1"/>
  <c r="L1572" i="1" s="1"/>
  <c r="L1573" i="1" s="1"/>
  <c r="L1574" i="1" s="1"/>
  <c r="L1575" i="1" s="1"/>
  <c r="L1576" i="1" s="1"/>
  <c r="L1577" i="1" s="1"/>
  <c r="L1578" i="1" s="1"/>
  <c r="L1579" i="1" s="1"/>
  <c r="L1580" i="1" s="1"/>
  <c r="L1581" i="1" s="1"/>
  <c r="L1582" i="1" s="1"/>
  <c r="L1583" i="1" s="1"/>
  <c r="L1584" i="1" s="1"/>
  <c r="L1585" i="1" s="1"/>
  <c r="L1586" i="1" s="1"/>
  <c r="L1587" i="1" s="1"/>
  <c r="L1588" i="1" s="1"/>
  <c r="L1589" i="1" s="1"/>
  <c r="L1590" i="1" s="1"/>
  <c r="L1591" i="1" s="1"/>
  <c r="L1592" i="1" s="1"/>
  <c r="L1593" i="1" s="1"/>
  <c r="L1594" i="1" s="1"/>
  <c r="L1595" i="1" s="1"/>
  <c r="L1596" i="1" s="1"/>
  <c r="L1597" i="1" s="1"/>
  <c r="L1598" i="1" s="1"/>
  <c r="L1599" i="1" s="1"/>
  <c r="L1600" i="1" s="1"/>
  <c r="L1601" i="1" s="1"/>
  <c r="L1602" i="1" s="1"/>
  <c r="L1603" i="1" s="1"/>
  <c r="L1604" i="1" s="1"/>
  <c r="L1605" i="1" s="1"/>
  <c r="L1606" i="1" s="1"/>
  <c r="L1607" i="1" s="1"/>
  <c r="L1608" i="1" s="1"/>
  <c r="L1609" i="1" s="1"/>
  <c r="L1610" i="1" s="1"/>
  <c r="L1611" i="1" s="1"/>
  <c r="L1612" i="1" s="1"/>
  <c r="L1613" i="1" s="1"/>
  <c r="L1614" i="1" s="1"/>
  <c r="L1615" i="1" s="1"/>
  <c r="L1616" i="1" s="1"/>
  <c r="L1617" i="1" s="1"/>
  <c r="L1618" i="1" s="1"/>
  <c r="L1619" i="1" s="1"/>
  <c r="L1620" i="1" s="1"/>
  <c r="L1621" i="1" s="1"/>
  <c r="L1622" i="1" s="1"/>
  <c r="L1623" i="1" s="1"/>
  <c r="L1624" i="1" s="1"/>
  <c r="L1625" i="1" s="1"/>
  <c r="L1626" i="1" s="1"/>
  <c r="L1627" i="1" s="1"/>
  <c r="L1628" i="1" s="1"/>
  <c r="L1629" i="1" s="1"/>
  <c r="L1630" i="1" s="1"/>
  <c r="L1631" i="1" s="1"/>
  <c r="L1632" i="1" s="1"/>
  <c r="L1633" i="1" s="1"/>
  <c r="L1634" i="1" s="1"/>
  <c r="L1635" i="1" s="1"/>
  <c r="L1636" i="1" s="1"/>
  <c r="L1637" i="1" s="1"/>
  <c r="L1638" i="1" s="1"/>
  <c r="L1639" i="1" s="1"/>
  <c r="L1640" i="1" s="1"/>
  <c r="L1641" i="1" s="1"/>
  <c r="L1642" i="1" s="1"/>
  <c r="L1643" i="1" s="1"/>
  <c r="L1644" i="1" s="1"/>
  <c r="L1645" i="1" s="1"/>
  <c r="L1646" i="1" s="1"/>
  <c r="L1647" i="1" s="1"/>
  <c r="L1648" i="1" s="1"/>
  <c r="L1649" i="1" s="1"/>
  <c r="L1650" i="1" s="1"/>
  <c r="L1651" i="1" s="1"/>
  <c r="L1652" i="1" s="1"/>
  <c r="L1653" i="1" s="1"/>
  <c r="L1654" i="1" s="1"/>
  <c r="L1655" i="1" s="1"/>
  <c r="L1656" i="1" s="1"/>
  <c r="L1657" i="1" s="1"/>
  <c r="L1658" i="1" s="1"/>
  <c r="L1659" i="1" s="1"/>
  <c r="L1660" i="1" s="1"/>
  <c r="L1661" i="1" s="1"/>
  <c r="L1662" i="1" s="1"/>
  <c r="L1663" i="1" s="1"/>
  <c r="L1664" i="1" s="1"/>
  <c r="L1665" i="1" s="1"/>
  <c r="L1666" i="1" s="1"/>
  <c r="L1667" i="1" s="1"/>
  <c r="L1668" i="1" s="1"/>
  <c r="L1669" i="1" s="1"/>
  <c r="L1670" i="1" s="1"/>
  <c r="L1671" i="1" s="1"/>
  <c r="L1672" i="1" s="1"/>
  <c r="L1673" i="1" s="1"/>
  <c r="L1674" i="1" s="1"/>
  <c r="L1675" i="1" s="1"/>
  <c r="L1676" i="1" s="1"/>
  <c r="L1677" i="1" s="1"/>
  <c r="L1678" i="1" s="1"/>
  <c r="L1679" i="1" s="1"/>
  <c r="L1680" i="1" s="1"/>
  <c r="L1681" i="1" s="1"/>
  <c r="L1682" i="1" s="1"/>
  <c r="L1683" i="1" s="1"/>
  <c r="L1684" i="1" s="1"/>
  <c r="L1685" i="1" s="1"/>
  <c r="L1686" i="1" s="1"/>
  <c r="L1687" i="1" s="1"/>
  <c r="L1688" i="1" s="1"/>
  <c r="L1689" i="1" s="1"/>
  <c r="L1690" i="1" s="1"/>
  <c r="L1691" i="1" s="1"/>
  <c r="L1692" i="1" s="1"/>
  <c r="L1693" i="1" s="1"/>
  <c r="L1694" i="1" s="1"/>
  <c r="L1695" i="1" s="1"/>
  <c r="L1696" i="1" s="1"/>
  <c r="L1697" i="1" s="1"/>
  <c r="L1698" i="1" s="1"/>
  <c r="L1699" i="1" s="1"/>
  <c r="L1700" i="1" s="1"/>
  <c r="L1701" i="1" s="1"/>
  <c r="L1702" i="1" s="1"/>
  <c r="L1703" i="1" s="1"/>
  <c r="L1704" i="1" s="1"/>
  <c r="L1705" i="1" s="1"/>
  <c r="L1706" i="1" s="1"/>
  <c r="L1707" i="1" s="1"/>
  <c r="L1708" i="1" s="1"/>
  <c r="L1709" i="1" s="1"/>
  <c r="L1710" i="1" s="1"/>
  <c r="L1711" i="1" s="1"/>
  <c r="L1712" i="1" s="1"/>
  <c r="L1713" i="1" s="1"/>
  <c r="L1714" i="1" s="1"/>
  <c r="L1715" i="1" s="1"/>
  <c r="L1716" i="1" s="1"/>
  <c r="L1717" i="1" s="1"/>
  <c r="L1718" i="1" s="1"/>
  <c r="L1719" i="1" s="1"/>
  <c r="L1720" i="1" s="1"/>
  <c r="L1721" i="1" s="1"/>
  <c r="L1722" i="1" s="1"/>
  <c r="L1723" i="1" s="1"/>
  <c r="L1724" i="1" s="1"/>
  <c r="L1725" i="1" s="1"/>
  <c r="L1726" i="1" s="1"/>
  <c r="L1727" i="1" s="1"/>
  <c r="L1728" i="1" s="1"/>
  <c r="L1729" i="1" s="1"/>
  <c r="L1730" i="1" s="1"/>
  <c r="L1731" i="1" s="1"/>
  <c r="L1732" i="1" s="1"/>
  <c r="L1733" i="1" s="1"/>
  <c r="L1734" i="1" s="1"/>
  <c r="L1735" i="1" s="1"/>
  <c r="L1736" i="1" s="1"/>
  <c r="L1737" i="1" s="1"/>
  <c r="L1738" i="1" s="1"/>
  <c r="L1739" i="1" s="1"/>
  <c r="L1740" i="1" s="1"/>
  <c r="L1741" i="1" s="1"/>
  <c r="L1742" i="1" s="1"/>
  <c r="L1743" i="1" s="1"/>
  <c r="L1744" i="1" s="1"/>
  <c r="L1745" i="1" s="1"/>
  <c r="L1746" i="1" s="1"/>
  <c r="L1747" i="1" s="1"/>
  <c r="L1748" i="1" s="1"/>
  <c r="L1749" i="1" s="1"/>
  <c r="L1750" i="1" s="1"/>
  <c r="L1751" i="1" s="1"/>
  <c r="L1752" i="1" s="1"/>
  <c r="L1753" i="1" s="1"/>
  <c r="L1754" i="1" s="1"/>
  <c r="L1755" i="1" s="1"/>
  <c r="L1756" i="1" s="1"/>
  <c r="L1757" i="1" s="1"/>
  <c r="L1758" i="1" s="1"/>
  <c r="L1759" i="1" s="1"/>
  <c r="L1760" i="1" s="1"/>
  <c r="L1761" i="1" s="1"/>
  <c r="L1762" i="1" s="1"/>
  <c r="L1763" i="1" s="1"/>
  <c r="L1764" i="1" s="1"/>
  <c r="L1765" i="1" s="1"/>
  <c r="L1766" i="1" s="1"/>
  <c r="L1767" i="1" s="1"/>
  <c r="L1768" i="1" s="1"/>
  <c r="L1769" i="1" s="1"/>
  <c r="L1770" i="1" s="1"/>
  <c r="L1771" i="1" s="1"/>
  <c r="L1772" i="1" s="1"/>
  <c r="L1773" i="1" s="1"/>
  <c r="L1774" i="1" s="1"/>
  <c r="L1775" i="1" s="1"/>
  <c r="L1776" i="1" s="1"/>
  <c r="L1777" i="1" s="1"/>
  <c r="L1778" i="1" s="1"/>
  <c r="L1779" i="1" s="1"/>
  <c r="L1780" i="1" s="1"/>
  <c r="L1781" i="1" s="1"/>
  <c r="L1782" i="1" s="1"/>
  <c r="L1783" i="1" s="1"/>
  <c r="L1784" i="1" s="1"/>
  <c r="L1785" i="1" s="1"/>
  <c r="L1786" i="1" s="1"/>
  <c r="L1787" i="1" s="1"/>
  <c r="L1788" i="1" s="1"/>
  <c r="L1789" i="1" s="1"/>
  <c r="L1790" i="1" s="1"/>
  <c r="L1791" i="1" s="1"/>
  <c r="L1792" i="1" s="1"/>
  <c r="L1793" i="1" s="1"/>
  <c r="L1794" i="1" s="1"/>
  <c r="L1795" i="1" s="1"/>
  <c r="L1796" i="1" s="1"/>
  <c r="L1797" i="1" s="1"/>
  <c r="L1798" i="1" s="1"/>
  <c r="L1799" i="1" s="1"/>
  <c r="L1800" i="1" s="1"/>
  <c r="L1801" i="1" s="1"/>
  <c r="L1802" i="1" s="1"/>
  <c r="L1803" i="1" s="1"/>
  <c r="L1804" i="1" s="1"/>
  <c r="L1805" i="1" s="1"/>
  <c r="L1806" i="1" s="1"/>
  <c r="L1807" i="1" s="1"/>
  <c r="L1808" i="1" s="1"/>
  <c r="L1809" i="1" s="1"/>
  <c r="L1810" i="1" s="1"/>
  <c r="L1811" i="1" s="1"/>
  <c r="L1812" i="1" s="1"/>
  <c r="L1813" i="1" s="1"/>
  <c r="L1814" i="1" s="1"/>
  <c r="L1815" i="1" s="1"/>
  <c r="L1816" i="1" s="1"/>
  <c r="L1817" i="1" s="1"/>
  <c r="L1818" i="1" s="1"/>
  <c r="L1819" i="1" s="1"/>
  <c r="L1820" i="1" s="1"/>
  <c r="L1821" i="1" s="1"/>
  <c r="L1822" i="1" s="1"/>
  <c r="L1823" i="1" s="1"/>
  <c r="L1824" i="1" s="1"/>
  <c r="L1825" i="1" s="1"/>
  <c r="L1826" i="1" s="1"/>
  <c r="L1827" i="1" s="1"/>
  <c r="L1828" i="1" s="1"/>
  <c r="L1829" i="1" s="1"/>
  <c r="L1830" i="1" s="1"/>
  <c r="L1831" i="1" s="1"/>
  <c r="L1832" i="1" s="1"/>
  <c r="L1833" i="1" s="1"/>
  <c r="L1834" i="1" s="1"/>
  <c r="L1835" i="1" s="1"/>
  <c r="L1836" i="1" s="1"/>
  <c r="L1837" i="1" s="1"/>
  <c r="L1838" i="1" s="1"/>
  <c r="L1839" i="1" s="1"/>
  <c r="L1840" i="1" s="1"/>
  <c r="L1841" i="1" s="1"/>
  <c r="L1842" i="1" s="1"/>
  <c r="L1843" i="1" s="1"/>
  <c r="L1844" i="1" s="1"/>
  <c r="L1845" i="1" s="1"/>
  <c r="L1846" i="1" s="1"/>
  <c r="L1847" i="1" s="1"/>
  <c r="L1848" i="1" s="1"/>
  <c r="L1849" i="1" s="1"/>
  <c r="L1850" i="1" s="1"/>
  <c r="L1851" i="1" s="1"/>
  <c r="L1852" i="1" s="1"/>
  <c r="L1853" i="1" s="1"/>
  <c r="L1854" i="1" s="1"/>
  <c r="L1855" i="1" s="1"/>
  <c r="L1856" i="1" s="1"/>
  <c r="L1857" i="1" s="1"/>
  <c r="L1858" i="1" s="1"/>
  <c r="L1859" i="1" s="1"/>
  <c r="L1860" i="1" s="1"/>
  <c r="L1861" i="1" s="1"/>
  <c r="L1862" i="1" s="1"/>
  <c r="L1863" i="1" s="1"/>
  <c r="L1864" i="1" s="1"/>
  <c r="L1865" i="1" s="1"/>
  <c r="L1866" i="1" s="1"/>
  <c r="L1867" i="1" s="1"/>
  <c r="L1868" i="1" s="1"/>
  <c r="L1869" i="1" s="1"/>
  <c r="L1870" i="1" s="1"/>
  <c r="L1871" i="1" s="1"/>
  <c r="L1872" i="1" s="1"/>
  <c r="L1873" i="1" s="1"/>
  <c r="L1874" i="1" s="1"/>
  <c r="L1875" i="1" s="1"/>
  <c r="L1876" i="1" s="1"/>
  <c r="L1877" i="1" s="1"/>
  <c r="L1878" i="1" s="1"/>
  <c r="L1879" i="1" s="1"/>
  <c r="L1880" i="1" s="1"/>
  <c r="L1881" i="1" s="1"/>
  <c r="L1882" i="1" s="1"/>
  <c r="L1883" i="1" s="1"/>
  <c r="L1884" i="1" s="1"/>
  <c r="L1885" i="1" s="1"/>
  <c r="L1886" i="1" s="1"/>
  <c r="L1887" i="1" s="1"/>
  <c r="L1888" i="1" s="1"/>
  <c r="L1889" i="1" s="1"/>
  <c r="L1890" i="1" s="1"/>
  <c r="L1891" i="1" s="1"/>
  <c r="L1892" i="1" s="1"/>
  <c r="L1893" i="1" s="1"/>
  <c r="L1894" i="1" s="1"/>
  <c r="L1895" i="1" s="1"/>
  <c r="L1896" i="1" s="1"/>
  <c r="L1897" i="1" s="1"/>
  <c r="L1898" i="1" s="1"/>
  <c r="L1899" i="1" s="1"/>
  <c r="L1900" i="1" s="1"/>
  <c r="L1901" i="1" s="1"/>
  <c r="L1902" i="1" s="1"/>
  <c r="L1903" i="1" s="1"/>
  <c r="L1904" i="1" s="1"/>
  <c r="L1905" i="1" s="1"/>
  <c r="L1906" i="1" s="1"/>
  <c r="L1907" i="1" s="1"/>
  <c r="L1908" i="1" s="1"/>
  <c r="L1909" i="1" s="1"/>
  <c r="L1910" i="1" s="1"/>
  <c r="L1911" i="1" s="1"/>
  <c r="L1912" i="1" s="1"/>
  <c r="L1913" i="1" s="1"/>
  <c r="L1914" i="1" s="1"/>
  <c r="L1915" i="1" s="1"/>
  <c r="L1916" i="1" s="1"/>
  <c r="L1917" i="1" s="1"/>
  <c r="L1918" i="1" s="1"/>
  <c r="L1919" i="1" s="1"/>
  <c r="L1920" i="1" s="1"/>
  <c r="L1921" i="1" s="1"/>
  <c r="L1922" i="1" s="1"/>
  <c r="L1923" i="1" s="1"/>
  <c r="L1924" i="1" s="1"/>
  <c r="L1925" i="1" s="1"/>
  <c r="L1926" i="1" s="1"/>
  <c r="L1927" i="1" s="1"/>
  <c r="L1928" i="1" s="1"/>
  <c r="L1929" i="1" s="1"/>
  <c r="L1930" i="1" s="1"/>
  <c r="L1931" i="1" s="1"/>
  <c r="L1932" i="1" s="1"/>
  <c r="L1933" i="1" s="1"/>
  <c r="L1934" i="1" s="1"/>
  <c r="L1935" i="1" s="1"/>
  <c r="L1936" i="1" s="1"/>
  <c r="L1937" i="1" s="1"/>
  <c r="L1938" i="1" s="1"/>
  <c r="L1939" i="1" s="1"/>
  <c r="L1940" i="1" s="1"/>
  <c r="L1941" i="1" s="1"/>
  <c r="L1942" i="1" s="1"/>
  <c r="L1943" i="1" s="1"/>
  <c r="L1944" i="1" s="1"/>
  <c r="L1945" i="1" s="1"/>
  <c r="L1946" i="1" s="1"/>
  <c r="L1947" i="1" s="1"/>
  <c r="L1948" i="1" s="1"/>
  <c r="L1949" i="1" s="1"/>
  <c r="L1950" i="1" s="1"/>
  <c r="L1951" i="1" s="1"/>
  <c r="L1952" i="1" s="1"/>
  <c r="L1953" i="1" s="1"/>
  <c r="L1954" i="1" s="1"/>
  <c r="L1955" i="1" s="1"/>
  <c r="L1956" i="1" s="1"/>
  <c r="L1957" i="1" s="1"/>
  <c r="L1958" i="1" s="1"/>
  <c r="L1959" i="1" s="1"/>
  <c r="L1960" i="1" s="1"/>
  <c r="L1961" i="1" s="1"/>
  <c r="L1962" i="1" s="1"/>
  <c r="L1963" i="1" s="1"/>
  <c r="L1964" i="1" s="1"/>
  <c r="L1965" i="1" s="1"/>
  <c r="L1966" i="1" s="1"/>
  <c r="L1967" i="1" s="1"/>
  <c r="L1968" i="1" s="1"/>
  <c r="L1969" i="1" s="1"/>
  <c r="L1970" i="1" s="1"/>
  <c r="L1971" i="1" s="1"/>
  <c r="L1972" i="1" s="1"/>
  <c r="L1973" i="1" s="1"/>
  <c r="L1974" i="1" s="1"/>
  <c r="L1975" i="1" s="1"/>
  <c r="L1976" i="1" s="1"/>
  <c r="L1977" i="1" s="1"/>
  <c r="L1978" i="1" s="1"/>
  <c r="L1979" i="1" s="1"/>
  <c r="L1980" i="1" s="1"/>
  <c r="L1981" i="1" s="1"/>
  <c r="L1982" i="1" s="1"/>
  <c r="L1983" i="1" s="1"/>
  <c r="L1984" i="1" s="1"/>
  <c r="L1985" i="1" s="1"/>
  <c r="L1986" i="1" s="1"/>
  <c r="L1987" i="1" s="1"/>
  <c r="L1988" i="1" s="1"/>
  <c r="L1989" i="1" s="1"/>
  <c r="L1990" i="1" s="1"/>
  <c r="L1991" i="1" s="1"/>
  <c r="L1992" i="1" s="1"/>
  <c r="L1993" i="1" s="1"/>
  <c r="L1994" i="1" s="1"/>
  <c r="L1995" i="1" s="1"/>
  <c r="L1996" i="1" s="1"/>
  <c r="L1997" i="1" s="1"/>
  <c r="L1998" i="1" s="1"/>
  <c r="L1999" i="1" s="1"/>
  <c r="L2000" i="1" s="1"/>
  <c r="L2001" i="1" s="1"/>
  <c r="L2002" i="1" s="1"/>
  <c r="L2003" i="1" s="1"/>
  <c r="L2004" i="1" s="1"/>
  <c r="L2005" i="1" s="1"/>
  <c r="L2006" i="1" s="1"/>
  <c r="L2007" i="1" s="1"/>
  <c r="L2008" i="1" s="1"/>
  <c r="L2009" i="1" s="1"/>
  <c r="L2010" i="1" s="1"/>
  <c r="L2011" i="1" s="1"/>
  <c r="L2012" i="1" s="1"/>
  <c r="L2013" i="1" s="1"/>
  <c r="L2014" i="1" s="1"/>
  <c r="L2015" i="1" s="1"/>
  <c r="L2016" i="1" s="1"/>
  <c r="L2017" i="1" s="1"/>
  <c r="L2018" i="1" s="1"/>
  <c r="L2019" i="1" s="1"/>
  <c r="L2020" i="1" s="1"/>
  <c r="L2021" i="1" s="1"/>
  <c r="L2022" i="1" s="1"/>
  <c r="L2023" i="1" s="1"/>
  <c r="L2024" i="1" s="1"/>
  <c r="L2025" i="1" s="1"/>
  <c r="L2026" i="1" s="1"/>
  <c r="M5" i="1" l="1"/>
  <c r="N4" i="1"/>
  <c r="O4" i="1" s="1"/>
  <c r="N3" i="1"/>
  <c r="O3" i="1" s="1"/>
  <c r="M6" i="1" l="1"/>
  <c r="N5" i="1"/>
  <c r="O5" i="1" s="1"/>
  <c r="M7" i="1" l="1"/>
  <c r="N6" i="1"/>
  <c r="O6" i="1" s="1"/>
  <c r="M8" i="1" l="1"/>
  <c r="N7" i="1"/>
  <c r="O7" i="1" s="1"/>
  <c r="M9" i="1" l="1"/>
  <c r="N8" i="1"/>
  <c r="O8" i="1" s="1"/>
  <c r="M10" i="1" l="1"/>
  <c r="N9" i="1"/>
  <c r="O9" i="1" s="1"/>
  <c r="M11" i="1" l="1"/>
  <c r="N10" i="1"/>
  <c r="O10" i="1" s="1"/>
  <c r="M12" i="1" l="1"/>
  <c r="N11" i="1"/>
  <c r="O11" i="1" s="1"/>
  <c r="M13" i="1" l="1"/>
  <c r="N12" i="1"/>
  <c r="O12" i="1" s="1"/>
  <c r="M14" i="1" l="1"/>
  <c r="N13" i="1"/>
  <c r="O13" i="1" s="1"/>
  <c r="M15" i="1" l="1"/>
  <c r="N14" i="1"/>
  <c r="O14" i="1" s="1"/>
  <c r="M16" i="1" l="1"/>
  <c r="N15" i="1"/>
  <c r="O15" i="1" s="1"/>
  <c r="M17" i="1" l="1"/>
  <c r="N16" i="1"/>
  <c r="O16" i="1" s="1"/>
  <c r="M18" i="1" l="1"/>
  <c r="N17" i="1"/>
  <c r="O17" i="1" s="1"/>
  <c r="N18" i="1" l="1"/>
  <c r="O18" i="1" s="1"/>
  <c r="M19" i="1"/>
  <c r="M20" i="1" l="1"/>
  <c r="N19" i="1"/>
  <c r="O19" i="1" s="1"/>
  <c r="M21" i="1" l="1"/>
  <c r="N20" i="1"/>
  <c r="O20" i="1" s="1"/>
  <c r="M22" i="1" l="1"/>
  <c r="N21" i="1"/>
  <c r="O21" i="1" s="1"/>
  <c r="M23" i="1" l="1"/>
  <c r="N22" i="1"/>
  <c r="O22" i="1" s="1"/>
  <c r="M24" i="1" l="1"/>
  <c r="N23" i="1"/>
  <c r="O23" i="1" s="1"/>
  <c r="M25" i="1" l="1"/>
  <c r="N24" i="1"/>
  <c r="O24" i="1" s="1"/>
  <c r="N25" i="1" l="1"/>
  <c r="O25" i="1" s="1"/>
  <c r="M26" i="1"/>
  <c r="M27" i="1" l="1"/>
  <c r="N26" i="1"/>
  <c r="O26" i="1" s="1"/>
  <c r="M28" i="1" l="1"/>
  <c r="N27" i="1"/>
  <c r="O27" i="1" s="1"/>
  <c r="N28" i="1" l="1"/>
  <c r="O28" i="1" s="1"/>
  <c r="M29" i="1"/>
  <c r="M30" i="1" l="1"/>
  <c r="N29" i="1"/>
  <c r="O29" i="1" s="1"/>
  <c r="M31" i="1" l="1"/>
  <c r="N30" i="1"/>
  <c r="O30" i="1" s="1"/>
  <c r="N31" i="1" l="1"/>
  <c r="O31" i="1" s="1"/>
  <c r="M32" i="1"/>
  <c r="M33" i="1" l="1"/>
  <c r="N32" i="1"/>
  <c r="O32" i="1" s="1"/>
  <c r="M34" i="1" l="1"/>
  <c r="N33" i="1"/>
  <c r="O33" i="1" s="1"/>
  <c r="M35" i="1" l="1"/>
  <c r="N34" i="1"/>
  <c r="O34" i="1" s="1"/>
  <c r="M36" i="1" l="1"/>
  <c r="N35" i="1"/>
  <c r="O35" i="1" s="1"/>
  <c r="M37" i="1" l="1"/>
  <c r="N36" i="1"/>
  <c r="O36" i="1" s="1"/>
  <c r="M38" i="1" l="1"/>
  <c r="N37" i="1"/>
  <c r="O37" i="1" s="1"/>
  <c r="M39" i="1" l="1"/>
  <c r="N38" i="1"/>
  <c r="O38" i="1" s="1"/>
  <c r="M40" i="1" l="1"/>
  <c r="N39" i="1"/>
  <c r="O39" i="1" s="1"/>
  <c r="M41" i="1" l="1"/>
  <c r="N40" i="1"/>
  <c r="O40" i="1" s="1"/>
  <c r="M42" i="1" l="1"/>
  <c r="N41" i="1"/>
  <c r="O41" i="1" s="1"/>
  <c r="M43" i="1" l="1"/>
  <c r="N42" i="1"/>
  <c r="O42" i="1" s="1"/>
  <c r="M44" i="1" l="1"/>
  <c r="N43" i="1"/>
  <c r="O43" i="1" s="1"/>
  <c r="M45" i="1" l="1"/>
  <c r="N44" i="1"/>
  <c r="O44" i="1" s="1"/>
  <c r="M46" i="1" l="1"/>
  <c r="N45" i="1"/>
  <c r="O45" i="1" s="1"/>
  <c r="M47" i="1" l="1"/>
  <c r="N46" i="1"/>
  <c r="O46" i="1" s="1"/>
  <c r="M48" i="1" l="1"/>
  <c r="N47" i="1"/>
  <c r="O47" i="1" s="1"/>
  <c r="M49" i="1" l="1"/>
  <c r="N48" i="1"/>
  <c r="O48" i="1" s="1"/>
  <c r="M50" i="1" l="1"/>
  <c r="N49" i="1"/>
  <c r="O49" i="1" s="1"/>
  <c r="M51" i="1" l="1"/>
  <c r="N50" i="1"/>
  <c r="O50" i="1" s="1"/>
  <c r="M52" i="1" l="1"/>
  <c r="N51" i="1"/>
  <c r="O51" i="1" s="1"/>
  <c r="M53" i="1" l="1"/>
  <c r="N52" i="1"/>
  <c r="O52" i="1" s="1"/>
  <c r="M54" i="1" l="1"/>
  <c r="N53" i="1"/>
  <c r="O53" i="1" s="1"/>
  <c r="N54" i="1" l="1"/>
  <c r="O54" i="1" s="1"/>
  <c r="M55" i="1"/>
  <c r="M56" i="1" l="1"/>
  <c r="N55" i="1"/>
  <c r="O55" i="1" s="1"/>
  <c r="M57" i="1" l="1"/>
  <c r="N56" i="1"/>
  <c r="O56" i="1" s="1"/>
  <c r="M58" i="1" l="1"/>
  <c r="N57" i="1"/>
  <c r="O57" i="1" s="1"/>
  <c r="M59" i="1" l="1"/>
  <c r="N58" i="1"/>
  <c r="O58" i="1" s="1"/>
  <c r="M60" i="1" l="1"/>
  <c r="N59" i="1"/>
  <c r="O59" i="1" s="1"/>
  <c r="M61" i="1" l="1"/>
  <c r="N60" i="1"/>
  <c r="O60" i="1" s="1"/>
  <c r="M62" i="1" l="1"/>
  <c r="N61" i="1"/>
  <c r="O61" i="1" s="1"/>
  <c r="M63" i="1" l="1"/>
  <c r="N62" i="1"/>
  <c r="O62" i="1" s="1"/>
  <c r="M64" i="1" l="1"/>
  <c r="N63" i="1"/>
  <c r="O63" i="1" s="1"/>
  <c r="N64" i="1" l="1"/>
  <c r="O64" i="1" s="1"/>
  <c r="M65" i="1"/>
  <c r="M66" i="1" l="1"/>
  <c r="N65" i="1"/>
  <c r="O65" i="1" s="1"/>
  <c r="M67" i="1" l="1"/>
  <c r="N66" i="1"/>
  <c r="O66" i="1" s="1"/>
  <c r="N67" i="1" l="1"/>
  <c r="O67" i="1" s="1"/>
  <c r="M68" i="1"/>
  <c r="M69" i="1" l="1"/>
  <c r="N68" i="1"/>
  <c r="O68" i="1" s="1"/>
  <c r="M70" i="1" l="1"/>
  <c r="N69" i="1"/>
  <c r="O69" i="1" s="1"/>
  <c r="M71" i="1" l="1"/>
  <c r="N70" i="1"/>
  <c r="O70" i="1" s="1"/>
  <c r="M72" i="1" l="1"/>
  <c r="N71" i="1"/>
  <c r="O71" i="1" s="1"/>
  <c r="M73" i="1" l="1"/>
  <c r="N72" i="1"/>
  <c r="O72" i="1" s="1"/>
  <c r="M74" i="1" l="1"/>
  <c r="N73" i="1"/>
  <c r="O73" i="1" s="1"/>
  <c r="M75" i="1" l="1"/>
  <c r="N74" i="1"/>
  <c r="O74" i="1" s="1"/>
  <c r="N75" i="1" l="1"/>
  <c r="O75" i="1" s="1"/>
  <c r="M76" i="1"/>
  <c r="M77" i="1" l="1"/>
  <c r="N76" i="1"/>
  <c r="O76" i="1" s="1"/>
  <c r="M78" i="1" l="1"/>
  <c r="N77" i="1"/>
  <c r="O77" i="1" s="1"/>
  <c r="M79" i="1" l="1"/>
  <c r="N78" i="1"/>
  <c r="O78" i="1" s="1"/>
  <c r="M80" i="1" l="1"/>
  <c r="N79" i="1"/>
  <c r="O79" i="1" s="1"/>
  <c r="M81" i="1" l="1"/>
  <c r="N80" i="1"/>
  <c r="O80" i="1" s="1"/>
  <c r="M82" i="1" l="1"/>
  <c r="N81" i="1"/>
  <c r="O81" i="1" s="1"/>
  <c r="N82" i="1" l="1"/>
  <c r="O82" i="1" s="1"/>
  <c r="M83" i="1"/>
  <c r="M84" i="1" l="1"/>
  <c r="N83" i="1"/>
  <c r="O83" i="1" s="1"/>
  <c r="M85" i="1" l="1"/>
  <c r="N84" i="1"/>
  <c r="O84" i="1" s="1"/>
  <c r="N85" i="1" l="1"/>
  <c r="O85" i="1" s="1"/>
  <c r="M86" i="1"/>
  <c r="M87" i="1" l="1"/>
  <c r="N86" i="1"/>
  <c r="O86" i="1" s="1"/>
  <c r="N87" i="1" l="1"/>
  <c r="O87" i="1" s="1"/>
  <c r="M88" i="1"/>
  <c r="M89" i="1" l="1"/>
  <c r="N88" i="1"/>
  <c r="O88" i="1" s="1"/>
  <c r="M90" i="1" l="1"/>
  <c r="N89" i="1"/>
  <c r="O89" i="1" s="1"/>
  <c r="M91" i="1" l="1"/>
  <c r="N90" i="1"/>
  <c r="O90" i="1" s="1"/>
  <c r="M92" i="1" l="1"/>
  <c r="N91" i="1"/>
  <c r="O91" i="1" s="1"/>
  <c r="M93" i="1" l="1"/>
  <c r="N92" i="1"/>
  <c r="O92" i="1" s="1"/>
  <c r="M94" i="1" l="1"/>
  <c r="N93" i="1"/>
  <c r="O93" i="1" s="1"/>
  <c r="M95" i="1" l="1"/>
  <c r="N94" i="1"/>
  <c r="O94" i="1" s="1"/>
  <c r="M96" i="1" l="1"/>
  <c r="N95" i="1"/>
  <c r="O95" i="1" s="1"/>
  <c r="M97" i="1" l="1"/>
  <c r="N96" i="1"/>
  <c r="O96" i="1" s="1"/>
  <c r="N97" i="1" l="1"/>
  <c r="O97" i="1" s="1"/>
  <c r="M98" i="1"/>
  <c r="M99" i="1" l="1"/>
  <c r="N98" i="1"/>
  <c r="O98" i="1" s="1"/>
  <c r="M100" i="1" l="1"/>
  <c r="N99" i="1"/>
  <c r="O99" i="1" s="1"/>
  <c r="M101" i="1" l="1"/>
  <c r="N100" i="1"/>
  <c r="O100" i="1" s="1"/>
  <c r="M102" i="1" l="1"/>
  <c r="N101" i="1"/>
  <c r="O101" i="1" s="1"/>
  <c r="M103" i="1" l="1"/>
  <c r="N102" i="1"/>
  <c r="O102" i="1" s="1"/>
  <c r="N103" i="1" l="1"/>
  <c r="O103" i="1" s="1"/>
  <c r="M104" i="1"/>
  <c r="M105" i="1" l="1"/>
  <c r="N104" i="1"/>
  <c r="O104" i="1" s="1"/>
  <c r="M106" i="1" l="1"/>
  <c r="N105" i="1"/>
  <c r="O105" i="1" s="1"/>
  <c r="N106" i="1" l="1"/>
  <c r="O106" i="1" s="1"/>
  <c r="M107" i="1"/>
  <c r="M108" i="1" l="1"/>
  <c r="N107" i="1"/>
  <c r="O107" i="1" s="1"/>
  <c r="M109" i="1" l="1"/>
  <c r="N108" i="1"/>
  <c r="O108" i="1" s="1"/>
  <c r="M110" i="1" l="1"/>
  <c r="N109" i="1"/>
  <c r="O109" i="1" s="1"/>
  <c r="M111" i="1" l="1"/>
  <c r="N110" i="1"/>
  <c r="O110" i="1" s="1"/>
  <c r="M112" i="1" l="1"/>
  <c r="N111" i="1"/>
  <c r="O111" i="1" s="1"/>
  <c r="M113" i="1" l="1"/>
  <c r="N112" i="1"/>
  <c r="O112" i="1" s="1"/>
  <c r="M114" i="1" l="1"/>
  <c r="N113" i="1"/>
  <c r="O113" i="1" s="1"/>
  <c r="M115" i="1" l="1"/>
  <c r="N114" i="1"/>
  <c r="O114" i="1" s="1"/>
  <c r="M116" i="1" l="1"/>
  <c r="N115" i="1"/>
  <c r="O115" i="1" s="1"/>
  <c r="M117" i="1" l="1"/>
  <c r="N116" i="1"/>
  <c r="O116" i="1" s="1"/>
  <c r="M118" i="1" l="1"/>
  <c r="N117" i="1"/>
  <c r="O117" i="1" s="1"/>
  <c r="M119" i="1" l="1"/>
  <c r="N118" i="1"/>
  <c r="O118" i="1" s="1"/>
  <c r="N119" i="1" l="1"/>
  <c r="O119" i="1" s="1"/>
  <c r="M120" i="1"/>
  <c r="M121" i="1" l="1"/>
  <c r="N120" i="1"/>
  <c r="O120" i="1" s="1"/>
  <c r="M122" i="1" l="1"/>
  <c r="N121" i="1"/>
  <c r="O121" i="1" s="1"/>
  <c r="M123" i="1" l="1"/>
  <c r="N122" i="1"/>
  <c r="O122" i="1" s="1"/>
  <c r="M124" i="1" l="1"/>
  <c r="N123" i="1"/>
  <c r="O123" i="1" s="1"/>
  <c r="M125" i="1" l="1"/>
  <c r="N124" i="1"/>
  <c r="O124" i="1" s="1"/>
  <c r="N125" i="1" l="1"/>
  <c r="O125" i="1" s="1"/>
  <c r="M126" i="1"/>
  <c r="M127" i="1" l="1"/>
  <c r="N126" i="1"/>
  <c r="O126" i="1" s="1"/>
  <c r="M128" i="1" l="1"/>
  <c r="N127" i="1"/>
  <c r="O127" i="1" s="1"/>
  <c r="N128" i="1" l="1"/>
  <c r="O128" i="1" s="1"/>
  <c r="M129" i="1"/>
  <c r="M130" i="1" l="1"/>
  <c r="N129" i="1"/>
  <c r="O129" i="1" s="1"/>
  <c r="M131" i="1" l="1"/>
  <c r="N130" i="1"/>
  <c r="O130" i="1" s="1"/>
  <c r="M132" i="1" l="1"/>
  <c r="N131" i="1"/>
  <c r="O131" i="1" s="1"/>
  <c r="N132" i="1" l="1"/>
  <c r="O132" i="1" s="1"/>
  <c r="M133" i="1"/>
  <c r="M134" i="1" l="1"/>
  <c r="N133" i="1"/>
  <c r="O133" i="1" s="1"/>
  <c r="M135" i="1" l="1"/>
  <c r="N134" i="1"/>
  <c r="O134" i="1" s="1"/>
  <c r="N135" i="1" l="1"/>
  <c r="O135" i="1" s="1"/>
  <c r="M136" i="1"/>
  <c r="M137" i="1" l="1"/>
  <c r="N136" i="1"/>
  <c r="O136" i="1" s="1"/>
  <c r="M138" i="1" l="1"/>
  <c r="N137" i="1"/>
  <c r="O137" i="1" s="1"/>
  <c r="M139" i="1" l="1"/>
  <c r="N138" i="1"/>
  <c r="O138" i="1" s="1"/>
  <c r="M140" i="1" l="1"/>
  <c r="N139" i="1"/>
  <c r="O139" i="1" s="1"/>
  <c r="M141" i="1" l="1"/>
  <c r="N140" i="1"/>
  <c r="O140" i="1" s="1"/>
  <c r="M142" i="1" l="1"/>
  <c r="N141" i="1"/>
  <c r="O141" i="1" s="1"/>
  <c r="N142" i="1" l="1"/>
  <c r="O142" i="1" s="1"/>
  <c r="M143" i="1"/>
  <c r="M144" i="1" l="1"/>
  <c r="N143" i="1"/>
  <c r="O143" i="1" s="1"/>
  <c r="M145" i="1" l="1"/>
  <c r="N144" i="1"/>
  <c r="O144" i="1" s="1"/>
  <c r="M146" i="1" l="1"/>
  <c r="N145" i="1"/>
  <c r="O145" i="1" s="1"/>
  <c r="M147" i="1" l="1"/>
  <c r="N146" i="1"/>
  <c r="O146" i="1" s="1"/>
  <c r="M148" i="1" l="1"/>
  <c r="N147" i="1"/>
  <c r="O147" i="1" s="1"/>
  <c r="M149" i="1" l="1"/>
  <c r="N148" i="1"/>
  <c r="O148" i="1" s="1"/>
  <c r="M150" i="1" l="1"/>
  <c r="N149" i="1"/>
  <c r="O149" i="1" s="1"/>
  <c r="M151" i="1" l="1"/>
  <c r="N150" i="1"/>
  <c r="O150" i="1" s="1"/>
  <c r="M152" i="1" l="1"/>
  <c r="N151" i="1"/>
  <c r="O151" i="1" s="1"/>
  <c r="M153" i="1" l="1"/>
  <c r="N152" i="1"/>
  <c r="O152" i="1" s="1"/>
  <c r="M154" i="1" l="1"/>
  <c r="N153" i="1"/>
  <c r="O153" i="1" s="1"/>
  <c r="M155" i="1" l="1"/>
  <c r="N154" i="1"/>
  <c r="O154" i="1" s="1"/>
  <c r="M156" i="1" l="1"/>
  <c r="N155" i="1"/>
  <c r="O155" i="1" s="1"/>
  <c r="N156" i="1" l="1"/>
  <c r="O156" i="1" s="1"/>
  <c r="M157" i="1"/>
  <c r="M158" i="1" l="1"/>
  <c r="N157" i="1"/>
  <c r="O157" i="1" s="1"/>
  <c r="M159" i="1" l="1"/>
  <c r="N158" i="1"/>
  <c r="O158" i="1" s="1"/>
  <c r="M160" i="1" l="1"/>
  <c r="N159" i="1"/>
  <c r="O159" i="1" s="1"/>
  <c r="M161" i="1" l="1"/>
  <c r="N160" i="1"/>
  <c r="O160" i="1" s="1"/>
  <c r="M162" i="1" l="1"/>
  <c r="N161" i="1"/>
  <c r="O161" i="1" s="1"/>
  <c r="M163" i="1" l="1"/>
  <c r="N162" i="1"/>
  <c r="O162" i="1" s="1"/>
  <c r="M164" i="1" l="1"/>
  <c r="N163" i="1"/>
  <c r="O163" i="1" s="1"/>
  <c r="M165" i="1" l="1"/>
  <c r="N164" i="1"/>
  <c r="O164" i="1" s="1"/>
  <c r="M166" i="1" l="1"/>
  <c r="N165" i="1"/>
  <c r="O165" i="1" s="1"/>
  <c r="M167" i="1" l="1"/>
  <c r="N166" i="1"/>
  <c r="O166" i="1" s="1"/>
  <c r="M168" i="1" l="1"/>
  <c r="N167" i="1"/>
  <c r="O167" i="1" s="1"/>
  <c r="M169" i="1" l="1"/>
  <c r="N168" i="1"/>
  <c r="O168" i="1" s="1"/>
  <c r="M170" i="1" l="1"/>
  <c r="N169" i="1"/>
  <c r="O169" i="1" s="1"/>
  <c r="N170" i="1" l="1"/>
  <c r="O170" i="1" s="1"/>
  <c r="M171" i="1"/>
  <c r="M172" i="1" l="1"/>
  <c r="N171" i="1"/>
  <c r="O171" i="1" s="1"/>
  <c r="M173" i="1" l="1"/>
  <c r="N172" i="1"/>
  <c r="O172" i="1" s="1"/>
  <c r="M174" i="1" l="1"/>
  <c r="N173" i="1"/>
  <c r="O173" i="1" s="1"/>
  <c r="M175" i="1" l="1"/>
  <c r="N174" i="1"/>
  <c r="O174" i="1" s="1"/>
  <c r="M176" i="1" l="1"/>
  <c r="N175" i="1"/>
  <c r="O175" i="1" s="1"/>
  <c r="M177" i="1" l="1"/>
  <c r="N176" i="1"/>
  <c r="O176" i="1" s="1"/>
  <c r="N177" i="1" l="1"/>
  <c r="O177" i="1" s="1"/>
  <c r="M178" i="1"/>
  <c r="M179" i="1" l="1"/>
  <c r="N178" i="1"/>
  <c r="O178" i="1" s="1"/>
  <c r="M180" i="1" l="1"/>
  <c r="N179" i="1"/>
  <c r="O179" i="1" s="1"/>
  <c r="M181" i="1" l="1"/>
  <c r="N180" i="1"/>
  <c r="O180" i="1" s="1"/>
  <c r="N181" i="1" l="1"/>
  <c r="O181" i="1" s="1"/>
  <c r="M182" i="1"/>
  <c r="M183" i="1" l="1"/>
  <c r="N182" i="1"/>
  <c r="O182" i="1" s="1"/>
  <c r="M184" i="1" l="1"/>
  <c r="N183" i="1"/>
  <c r="O183" i="1" s="1"/>
  <c r="M185" i="1" l="1"/>
  <c r="N184" i="1"/>
  <c r="O184" i="1" s="1"/>
  <c r="N185" i="1" l="1"/>
  <c r="O185" i="1" s="1"/>
  <c r="M186" i="1"/>
  <c r="M187" i="1" l="1"/>
  <c r="N186" i="1"/>
  <c r="O186" i="1" s="1"/>
  <c r="M188" i="1" l="1"/>
  <c r="N187" i="1"/>
  <c r="O187" i="1" s="1"/>
  <c r="M189" i="1" l="1"/>
  <c r="N188" i="1"/>
  <c r="O188" i="1" s="1"/>
  <c r="N189" i="1" l="1"/>
  <c r="O189" i="1" s="1"/>
  <c r="M190" i="1"/>
  <c r="M191" i="1" l="1"/>
  <c r="N190" i="1"/>
  <c r="O190" i="1" s="1"/>
  <c r="M192" i="1" l="1"/>
  <c r="N191" i="1"/>
  <c r="O191" i="1" s="1"/>
  <c r="M193" i="1" l="1"/>
  <c r="N192" i="1"/>
  <c r="O192" i="1" s="1"/>
  <c r="M194" i="1" l="1"/>
  <c r="N193" i="1"/>
  <c r="O193" i="1" s="1"/>
  <c r="M195" i="1" l="1"/>
  <c r="N194" i="1"/>
  <c r="O194" i="1" s="1"/>
  <c r="M196" i="1" l="1"/>
  <c r="N195" i="1"/>
  <c r="O195" i="1" s="1"/>
  <c r="N196" i="1" l="1"/>
  <c r="O196" i="1" s="1"/>
  <c r="M197" i="1"/>
  <c r="M198" i="1" l="1"/>
  <c r="N197" i="1"/>
  <c r="O197" i="1" s="1"/>
  <c r="M199" i="1" l="1"/>
  <c r="N198" i="1"/>
  <c r="O198" i="1" s="1"/>
  <c r="N199" i="1" l="1"/>
  <c r="O199" i="1" s="1"/>
  <c r="M200" i="1"/>
  <c r="M201" i="1" l="1"/>
  <c r="N200" i="1"/>
  <c r="O200" i="1" s="1"/>
  <c r="M202" i="1" l="1"/>
  <c r="N201" i="1"/>
  <c r="O201" i="1" s="1"/>
  <c r="M203" i="1" l="1"/>
  <c r="N202" i="1"/>
  <c r="O202" i="1" s="1"/>
  <c r="N203" i="1" l="1"/>
  <c r="O203" i="1" s="1"/>
  <c r="M204" i="1"/>
  <c r="M205" i="1" l="1"/>
  <c r="N204" i="1"/>
  <c r="O204" i="1" s="1"/>
  <c r="M206" i="1" l="1"/>
  <c r="N205" i="1"/>
  <c r="O205" i="1" s="1"/>
  <c r="N206" i="1" l="1"/>
  <c r="O206" i="1" s="1"/>
  <c r="M207" i="1"/>
  <c r="M208" i="1" l="1"/>
  <c r="N207" i="1"/>
  <c r="O207" i="1" s="1"/>
  <c r="M209" i="1" l="1"/>
  <c r="N208" i="1"/>
  <c r="O208" i="1" s="1"/>
  <c r="M210" i="1" l="1"/>
  <c r="N209" i="1"/>
  <c r="O209" i="1" s="1"/>
  <c r="N210" i="1" l="1"/>
  <c r="O210" i="1" s="1"/>
  <c r="M211" i="1"/>
  <c r="M212" i="1" l="1"/>
  <c r="N211" i="1"/>
  <c r="O211" i="1" s="1"/>
  <c r="M213" i="1" l="1"/>
  <c r="N212" i="1"/>
  <c r="O212" i="1" s="1"/>
  <c r="M214" i="1" l="1"/>
  <c r="N213" i="1"/>
  <c r="O213" i="1" s="1"/>
  <c r="M215" i="1" l="1"/>
  <c r="N214" i="1"/>
  <c r="O214" i="1" s="1"/>
  <c r="M216" i="1" l="1"/>
  <c r="N215" i="1"/>
  <c r="O215" i="1" s="1"/>
  <c r="M217" i="1" l="1"/>
  <c r="N216" i="1"/>
  <c r="O216" i="1" s="1"/>
  <c r="M218" i="1" l="1"/>
  <c r="N217" i="1"/>
  <c r="O217" i="1" s="1"/>
  <c r="M219" i="1" l="1"/>
  <c r="N218" i="1"/>
  <c r="O218" i="1" s="1"/>
  <c r="M220" i="1" l="1"/>
  <c r="N219" i="1"/>
  <c r="O219" i="1" s="1"/>
  <c r="M221" i="1" l="1"/>
  <c r="N220" i="1"/>
  <c r="O220" i="1" s="1"/>
  <c r="M222" i="1" l="1"/>
  <c r="N221" i="1"/>
  <c r="O221" i="1" s="1"/>
  <c r="N222" i="1" l="1"/>
  <c r="O222" i="1" s="1"/>
  <c r="M223" i="1"/>
  <c r="M224" i="1" l="1"/>
  <c r="N223" i="1"/>
  <c r="O223" i="1" s="1"/>
  <c r="M225" i="1" l="1"/>
  <c r="N224" i="1"/>
  <c r="O224" i="1" s="1"/>
  <c r="M226" i="1" l="1"/>
  <c r="N225" i="1"/>
  <c r="O225" i="1" s="1"/>
  <c r="M227" i="1" l="1"/>
  <c r="N226" i="1"/>
  <c r="O226" i="1" s="1"/>
  <c r="M228" i="1" l="1"/>
  <c r="N227" i="1"/>
  <c r="O227" i="1" s="1"/>
  <c r="M229" i="1" l="1"/>
  <c r="N228" i="1"/>
  <c r="O228" i="1" s="1"/>
  <c r="N229" i="1" l="1"/>
  <c r="O229" i="1" s="1"/>
  <c r="M230" i="1"/>
  <c r="M231" i="1" l="1"/>
  <c r="N230" i="1"/>
  <c r="O230" i="1" s="1"/>
  <c r="M232" i="1" l="1"/>
  <c r="N231" i="1"/>
  <c r="O231" i="1" s="1"/>
  <c r="M233" i="1" l="1"/>
  <c r="N232" i="1"/>
  <c r="O232" i="1" s="1"/>
  <c r="M234" i="1" l="1"/>
  <c r="N233" i="1"/>
  <c r="O233" i="1" s="1"/>
  <c r="M235" i="1" l="1"/>
  <c r="N234" i="1"/>
  <c r="O234" i="1" s="1"/>
  <c r="M236" i="1" l="1"/>
  <c r="N235" i="1"/>
  <c r="O235" i="1" s="1"/>
  <c r="N236" i="1" l="1"/>
  <c r="O236" i="1" s="1"/>
  <c r="M237" i="1"/>
  <c r="M238" i="1" l="1"/>
  <c r="N237" i="1"/>
  <c r="O237" i="1" s="1"/>
  <c r="M239" i="1" l="1"/>
  <c r="N238" i="1"/>
  <c r="O238" i="1" s="1"/>
  <c r="M240" i="1" l="1"/>
  <c r="N239" i="1"/>
  <c r="O239" i="1" s="1"/>
  <c r="M241" i="1" l="1"/>
  <c r="N240" i="1"/>
  <c r="O240" i="1" s="1"/>
  <c r="M242" i="1" l="1"/>
  <c r="N241" i="1"/>
  <c r="O241" i="1" s="1"/>
  <c r="M243" i="1" l="1"/>
  <c r="N242" i="1"/>
  <c r="O242" i="1" s="1"/>
  <c r="N243" i="1" l="1"/>
  <c r="O243" i="1" s="1"/>
  <c r="M244" i="1"/>
  <c r="M245" i="1" l="1"/>
  <c r="N244" i="1"/>
  <c r="O244" i="1" s="1"/>
  <c r="M246" i="1" l="1"/>
  <c r="N245" i="1"/>
  <c r="O245" i="1" s="1"/>
  <c r="M247" i="1" l="1"/>
  <c r="N246" i="1"/>
  <c r="O246" i="1" s="1"/>
  <c r="N247" i="1" l="1"/>
  <c r="O247" i="1" s="1"/>
  <c r="M248" i="1"/>
  <c r="M249" i="1" l="1"/>
  <c r="N248" i="1"/>
  <c r="O248" i="1" s="1"/>
  <c r="M250" i="1" l="1"/>
  <c r="N249" i="1"/>
  <c r="O249" i="1" s="1"/>
  <c r="N250" i="1" l="1"/>
  <c r="O250" i="1" s="1"/>
  <c r="M251" i="1"/>
  <c r="M252" i="1" l="1"/>
  <c r="N251" i="1"/>
  <c r="O251" i="1" s="1"/>
  <c r="M253" i="1" l="1"/>
  <c r="N252" i="1"/>
  <c r="O252" i="1" s="1"/>
  <c r="M254" i="1" l="1"/>
  <c r="N253" i="1"/>
  <c r="O253" i="1" s="1"/>
  <c r="N254" i="1" l="1"/>
  <c r="O254" i="1" s="1"/>
  <c r="M255" i="1"/>
  <c r="M256" i="1" l="1"/>
  <c r="N255" i="1"/>
  <c r="O255" i="1" s="1"/>
  <c r="N256" i="1" l="1"/>
  <c r="O256" i="1" s="1"/>
  <c r="M257" i="1"/>
  <c r="M258" i="1" l="1"/>
  <c r="N257" i="1"/>
  <c r="O257" i="1" s="1"/>
  <c r="M259" i="1" l="1"/>
  <c r="N258" i="1"/>
  <c r="O258" i="1" s="1"/>
  <c r="M260" i="1" l="1"/>
  <c r="N259" i="1"/>
  <c r="O259" i="1" s="1"/>
  <c r="M261" i="1" l="1"/>
  <c r="N260" i="1"/>
  <c r="O260" i="1" s="1"/>
  <c r="M262" i="1" l="1"/>
  <c r="N261" i="1"/>
  <c r="O261" i="1" s="1"/>
  <c r="M263" i="1" l="1"/>
  <c r="N262" i="1"/>
  <c r="O262" i="1" s="1"/>
  <c r="M264" i="1" l="1"/>
  <c r="N263" i="1"/>
  <c r="O263" i="1" s="1"/>
  <c r="M265" i="1" l="1"/>
  <c r="N264" i="1"/>
  <c r="O264" i="1" s="1"/>
  <c r="M266" i="1" l="1"/>
  <c r="N265" i="1"/>
  <c r="O265" i="1" s="1"/>
  <c r="M267" i="1" l="1"/>
  <c r="N266" i="1"/>
  <c r="O266" i="1" s="1"/>
  <c r="M268" i="1" l="1"/>
  <c r="N267" i="1"/>
  <c r="O267" i="1" s="1"/>
  <c r="M269" i="1" l="1"/>
  <c r="N268" i="1"/>
  <c r="O268" i="1" s="1"/>
  <c r="M270" i="1" l="1"/>
  <c r="N269" i="1"/>
  <c r="O269" i="1" s="1"/>
  <c r="M271" i="1" l="1"/>
  <c r="N270" i="1"/>
  <c r="O270" i="1" s="1"/>
  <c r="M272" i="1" l="1"/>
  <c r="N271" i="1"/>
  <c r="O271" i="1" s="1"/>
  <c r="M273" i="1" l="1"/>
  <c r="N272" i="1"/>
  <c r="O272" i="1" s="1"/>
  <c r="M274" i="1" l="1"/>
  <c r="N273" i="1"/>
  <c r="O273" i="1" s="1"/>
  <c r="N274" i="1" l="1"/>
  <c r="O274" i="1" s="1"/>
  <c r="M275" i="1"/>
  <c r="N275" i="1" l="1"/>
  <c r="O275" i="1" s="1"/>
  <c r="M276" i="1"/>
  <c r="M277" i="1" l="1"/>
  <c r="N276" i="1"/>
  <c r="O276" i="1" s="1"/>
  <c r="M278" i="1" l="1"/>
  <c r="N277" i="1"/>
  <c r="O277" i="1" s="1"/>
  <c r="N278" i="1" l="1"/>
  <c r="O278" i="1" s="1"/>
  <c r="M279" i="1"/>
  <c r="M280" i="1" l="1"/>
  <c r="N279" i="1"/>
  <c r="O279" i="1" s="1"/>
  <c r="M281" i="1" l="1"/>
  <c r="N280" i="1"/>
  <c r="O280" i="1" s="1"/>
  <c r="M282" i="1" l="1"/>
  <c r="N281" i="1"/>
  <c r="O281" i="1" s="1"/>
  <c r="N282" i="1" l="1"/>
  <c r="O282" i="1" s="1"/>
  <c r="M283" i="1"/>
  <c r="M284" i="1" l="1"/>
  <c r="N283" i="1"/>
  <c r="O283" i="1" s="1"/>
  <c r="M285" i="1" l="1"/>
  <c r="N284" i="1"/>
  <c r="O284" i="1" s="1"/>
  <c r="M286" i="1" l="1"/>
  <c r="N285" i="1"/>
  <c r="O285" i="1" s="1"/>
  <c r="M287" i="1" l="1"/>
  <c r="N286" i="1"/>
  <c r="O286" i="1" s="1"/>
  <c r="N287" i="1" l="1"/>
  <c r="O287" i="1" s="1"/>
  <c r="M288" i="1"/>
  <c r="N288" i="1" l="1"/>
  <c r="O288" i="1" s="1"/>
  <c r="M289" i="1"/>
  <c r="M290" i="1" l="1"/>
  <c r="N289" i="1"/>
  <c r="O289" i="1" s="1"/>
  <c r="N290" i="1" l="1"/>
  <c r="O290" i="1" s="1"/>
  <c r="M291" i="1"/>
  <c r="N291" i="1" l="1"/>
  <c r="O291" i="1" s="1"/>
  <c r="M292" i="1"/>
  <c r="M293" i="1" l="1"/>
  <c r="N292" i="1"/>
  <c r="O292" i="1" s="1"/>
  <c r="M294" i="1" l="1"/>
  <c r="N293" i="1"/>
  <c r="O293" i="1" s="1"/>
  <c r="N294" i="1" l="1"/>
  <c r="O294" i="1" s="1"/>
  <c r="M295" i="1"/>
  <c r="M296" i="1" l="1"/>
  <c r="N295" i="1"/>
  <c r="O295" i="1" s="1"/>
  <c r="M297" i="1" l="1"/>
  <c r="N296" i="1"/>
  <c r="O296" i="1" s="1"/>
  <c r="M298" i="1" l="1"/>
  <c r="N297" i="1"/>
  <c r="O297" i="1" s="1"/>
  <c r="N298" i="1" l="1"/>
  <c r="O298" i="1" s="1"/>
  <c r="M299" i="1"/>
  <c r="N299" i="1" l="1"/>
  <c r="O299" i="1" s="1"/>
  <c r="M300" i="1"/>
  <c r="N300" i="1" l="1"/>
  <c r="O300" i="1" s="1"/>
  <c r="M301" i="1"/>
  <c r="N301" i="1" l="1"/>
  <c r="O301" i="1" s="1"/>
  <c r="M302" i="1"/>
  <c r="N302" i="1" l="1"/>
  <c r="O302" i="1" s="1"/>
  <c r="M303" i="1"/>
  <c r="N303" i="1" l="1"/>
  <c r="O303" i="1" s="1"/>
  <c r="M304" i="1"/>
  <c r="N304" i="1" l="1"/>
  <c r="O304" i="1" s="1"/>
  <c r="M305" i="1"/>
  <c r="N305" i="1" l="1"/>
  <c r="O305" i="1" s="1"/>
  <c r="M306" i="1"/>
  <c r="N306" i="1" l="1"/>
  <c r="O306" i="1" s="1"/>
  <c r="M307" i="1"/>
  <c r="M308" i="1" l="1"/>
  <c r="N307" i="1"/>
  <c r="O307" i="1" s="1"/>
  <c r="M309" i="1" l="1"/>
  <c r="N308" i="1"/>
  <c r="O308" i="1" s="1"/>
  <c r="N309" i="1" l="1"/>
  <c r="O309" i="1" s="1"/>
  <c r="M310" i="1"/>
  <c r="M311" i="1" l="1"/>
  <c r="N310" i="1"/>
  <c r="O310" i="1" s="1"/>
  <c r="M312" i="1" l="1"/>
  <c r="N311" i="1"/>
  <c r="O311" i="1" s="1"/>
  <c r="M313" i="1" l="1"/>
  <c r="N312" i="1"/>
  <c r="O312" i="1" s="1"/>
  <c r="N313" i="1" l="1"/>
  <c r="O313" i="1" s="1"/>
  <c r="M314" i="1"/>
  <c r="M315" i="1" l="1"/>
  <c r="N314" i="1"/>
  <c r="O314" i="1" s="1"/>
  <c r="M316" i="1" l="1"/>
  <c r="N315" i="1"/>
  <c r="O315" i="1" s="1"/>
  <c r="M317" i="1" l="1"/>
  <c r="N316" i="1"/>
  <c r="O316" i="1" s="1"/>
  <c r="M318" i="1" l="1"/>
  <c r="N317" i="1"/>
  <c r="O317" i="1" s="1"/>
  <c r="M319" i="1" l="1"/>
  <c r="N318" i="1"/>
  <c r="O318" i="1" s="1"/>
  <c r="M320" i="1" l="1"/>
  <c r="N319" i="1"/>
  <c r="O319" i="1" s="1"/>
  <c r="N320" i="1" l="1"/>
  <c r="O320" i="1" s="1"/>
  <c r="M321" i="1"/>
  <c r="N321" i="1" l="1"/>
  <c r="O321" i="1" s="1"/>
  <c r="M322" i="1"/>
  <c r="M323" i="1" l="1"/>
  <c r="N322" i="1"/>
  <c r="O322" i="1" s="1"/>
  <c r="N323" i="1" l="1"/>
  <c r="O323" i="1" s="1"/>
  <c r="M324" i="1"/>
  <c r="M325" i="1" l="1"/>
  <c r="N324" i="1"/>
  <c r="O324" i="1" s="1"/>
  <c r="M326" i="1" l="1"/>
  <c r="N325" i="1"/>
  <c r="O325" i="1" s="1"/>
  <c r="M327" i="1" l="1"/>
  <c r="N326" i="1"/>
  <c r="O326" i="1" s="1"/>
  <c r="M328" i="1" l="1"/>
  <c r="N327" i="1"/>
  <c r="O327" i="1" s="1"/>
  <c r="N328" i="1" l="1"/>
  <c r="O328" i="1" s="1"/>
  <c r="M329" i="1"/>
  <c r="M330" i="1" l="1"/>
  <c r="N329" i="1"/>
  <c r="O329" i="1" s="1"/>
  <c r="M331" i="1" l="1"/>
  <c r="N330" i="1"/>
  <c r="O330" i="1" s="1"/>
  <c r="M332" i="1" l="1"/>
  <c r="N331" i="1"/>
  <c r="O331" i="1" s="1"/>
  <c r="M333" i="1" l="1"/>
  <c r="N332" i="1"/>
  <c r="O332" i="1" s="1"/>
  <c r="N333" i="1" l="1"/>
  <c r="O333" i="1" s="1"/>
  <c r="M334" i="1"/>
  <c r="N334" i="1" l="1"/>
  <c r="O334" i="1" s="1"/>
  <c r="M335" i="1"/>
  <c r="M336" i="1" l="1"/>
  <c r="N335" i="1"/>
  <c r="O335" i="1" s="1"/>
  <c r="M337" i="1" l="1"/>
  <c r="N336" i="1"/>
  <c r="O336" i="1" s="1"/>
  <c r="M338" i="1" l="1"/>
  <c r="N337" i="1"/>
  <c r="O337" i="1" s="1"/>
  <c r="M339" i="1" l="1"/>
  <c r="N338" i="1"/>
  <c r="O338" i="1" s="1"/>
  <c r="M340" i="1" l="1"/>
  <c r="N339" i="1"/>
  <c r="O339" i="1" s="1"/>
  <c r="N340" i="1" l="1"/>
  <c r="O340" i="1" s="1"/>
  <c r="M341" i="1"/>
  <c r="M342" i="1" l="1"/>
  <c r="N341" i="1"/>
  <c r="O341" i="1" s="1"/>
  <c r="M343" i="1" l="1"/>
  <c r="N342" i="1"/>
  <c r="O342" i="1" s="1"/>
  <c r="M344" i="1" l="1"/>
  <c r="N343" i="1"/>
  <c r="O343" i="1" s="1"/>
  <c r="M345" i="1" l="1"/>
  <c r="N344" i="1"/>
  <c r="O344" i="1" s="1"/>
  <c r="M346" i="1" l="1"/>
  <c r="N345" i="1"/>
  <c r="O345" i="1" s="1"/>
  <c r="N346" i="1" l="1"/>
  <c r="O346" i="1" s="1"/>
  <c r="M347" i="1"/>
  <c r="N347" i="1" l="1"/>
  <c r="O347" i="1" s="1"/>
  <c r="M348" i="1"/>
  <c r="M349" i="1" l="1"/>
  <c r="N348" i="1"/>
  <c r="O348" i="1" s="1"/>
  <c r="N349" i="1" l="1"/>
  <c r="O349" i="1" s="1"/>
  <c r="M350" i="1"/>
  <c r="M351" i="1" l="1"/>
  <c r="N350" i="1"/>
  <c r="O350" i="1" s="1"/>
  <c r="M352" i="1" l="1"/>
  <c r="N351" i="1"/>
  <c r="O351" i="1" s="1"/>
  <c r="N352" i="1" l="1"/>
  <c r="O352" i="1" s="1"/>
  <c r="M353" i="1"/>
  <c r="N353" i="1" l="1"/>
  <c r="O353" i="1" s="1"/>
  <c r="M354" i="1"/>
  <c r="M355" i="1" l="1"/>
  <c r="N354" i="1"/>
  <c r="O354" i="1" s="1"/>
  <c r="M356" i="1" l="1"/>
  <c r="N355" i="1"/>
  <c r="O355" i="1" s="1"/>
  <c r="N356" i="1" l="1"/>
  <c r="O356" i="1" s="1"/>
  <c r="M357" i="1"/>
  <c r="M358" i="1" l="1"/>
  <c r="N357" i="1"/>
  <c r="O357" i="1" s="1"/>
  <c r="M359" i="1" l="1"/>
  <c r="N358" i="1"/>
  <c r="O358" i="1" s="1"/>
  <c r="M360" i="1" l="1"/>
  <c r="N359" i="1"/>
  <c r="O359" i="1" s="1"/>
  <c r="N360" i="1" l="1"/>
  <c r="O360" i="1" s="1"/>
  <c r="M361" i="1"/>
  <c r="M362" i="1" l="1"/>
  <c r="N361" i="1"/>
  <c r="O361" i="1" s="1"/>
  <c r="N362" i="1" l="1"/>
  <c r="O362" i="1" s="1"/>
  <c r="M363" i="1"/>
  <c r="N363" i="1" l="1"/>
  <c r="O363" i="1" s="1"/>
  <c r="M364" i="1"/>
  <c r="M365" i="1" l="1"/>
  <c r="N364" i="1"/>
  <c r="O364" i="1" s="1"/>
  <c r="M366" i="1" l="1"/>
  <c r="N365" i="1"/>
  <c r="O365" i="1" s="1"/>
  <c r="N366" i="1" l="1"/>
  <c r="O366" i="1" s="1"/>
  <c r="M367" i="1"/>
  <c r="N367" i="1" l="1"/>
  <c r="O367" i="1" s="1"/>
  <c r="M368" i="1"/>
  <c r="M369" i="1" l="1"/>
  <c r="N368" i="1"/>
  <c r="O368" i="1" s="1"/>
  <c r="M370" i="1" l="1"/>
  <c r="N369" i="1"/>
  <c r="O369" i="1" s="1"/>
  <c r="N370" i="1" l="1"/>
  <c r="O370" i="1" s="1"/>
  <c r="M371" i="1"/>
  <c r="N371" i="1" l="1"/>
  <c r="O371" i="1" s="1"/>
  <c r="M372" i="1"/>
  <c r="M373" i="1" l="1"/>
  <c r="N372" i="1"/>
  <c r="O372" i="1" s="1"/>
  <c r="M374" i="1" l="1"/>
  <c r="N373" i="1"/>
  <c r="O373" i="1" s="1"/>
  <c r="N374" i="1" l="1"/>
  <c r="O374" i="1" s="1"/>
  <c r="M375" i="1"/>
  <c r="M376" i="1" l="1"/>
  <c r="N375" i="1"/>
  <c r="O375" i="1" s="1"/>
  <c r="M377" i="1" l="1"/>
  <c r="N376" i="1"/>
  <c r="O376" i="1" s="1"/>
  <c r="M378" i="1" l="1"/>
  <c r="N377" i="1"/>
  <c r="O377" i="1" s="1"/>
  <c r="M379" i="1" l="1"/>
  <c r="N378" i="1"/>
  <c r="O378" i="1" s="1"/>
  <c r="M380" i="1" l="1"/>
  <c r="N379" i="1"/>
  <c r="O379" i="1" s="1"/>
  <c r="N380" i="1" l="1"/>
  <c r="O380" i="1" s="1"/>
  <c r="M381" i="1"/>
  <c r="N381" i="1" l="1"/>
  <c r="O381" i="1" s="1"/>
  <c r="M382" i="1"/>
  <c r="M383" i="1" l="1"/>
  <c r="N382" i="1"/>
  <c r="O382" i="1" s="1"/>
  <c r="M384" i="1" l="1"/>
  <c r="N383" i="1"/>
  <c r="O383" i="1" s="1"/>
  <c r="N384" i="1" l="1"/>
  <c r="O384" i="1" s="1"/>
  <c r="M385" i="1"/>
  <c r="N385" i="1" l="1"/>
  <c r="O385" i="1" s="1"/>
  <c r="M386" i="1"/>
  <c r="M387" i="1" l="1"/>
  <c r="N386" i="1"/>
  <c r="O386" i="1" s="1"/>
  <c r="M388" i="1" l="1"/>
  <c r="N387" i="1"/>
  <c r="O387" i="1" s="1"/>
  <c r="N388" i="1" l="1"/>
  <c r="O388" i="1" s="1"/>
  <c r="M389" i="1"/>
  <c r="N389" i="1" l="1"/>
  <c r="O389" i="1" s="1"/>
  <c r="M390" i="1"/>
  <c r="M391" i="1" l="1"/>
  <c r="N390" i="1"/>
  <c r="O390" i="1" s="1"/>
  <c r="M392" i="1" l="1"/>
  <c r="N391" i="1"/>
  <c r="O391" i="1" s="1"/>
  <c r="N392" i="1" l="1"/>
  <c r="O392" i="1" s="1"/>
  <c r="M393" i="1"/>
  <c r="M394" i="1" l="1"/>
  <c r="N393" i="1"/>
  <c r="O393" i="1" s="1"/>
  <c r="M395" i="1" l="1"/>
  <c r="N394" i="1"/>
  <c r="O394" i="1" s="1"/>
  <c r="M396" i="1" l="1"/>
  <c r="N395" i="1"/>
  <c r="O395" i="1" s="1"/>
  <c r="M397" i="1" l="1"/>
  <c r="N396" i="1"/>
  <c r="O396" i="1" s="1"/>
  <c r="M398" i="1" l="1"/>
  <c r="N397" i="1"/>
  <c r="O397" i="1" s="1"/>
  <c r="M399" i="1" l="1"/>
  <c r="N398" i="1"/>
  <c r="O398" i="1" s="1"/>
  <c r="M400" i="1" l="1"/>
  <c r="N399" i="1"/>
  <c r="O399" i="1" s="1"/>
  <c r="M401" i="1" l="1"/>
  <c r="N400" i="1"/>
  <c r="O400" i="1" s="1"/>
  <c r="M402" i="1" l="1"/>
  <c r="N401" i="1"/>
  <c r="O401" i="1" s="1"/>
  <c r="M403" i="1" l="1"/>
  <c r="N402" i="1"/>
  <c r="O402" i="1" s="1"/>
  <c r="M404" i="1" l="1"/>
  <c r="N403" i="1"/>
  <c r="O403" i="1" s="1"/>
  <c r="M405" i="1" l="1"/>
  <c r="N404" i="1"/>
  <c r="O404" i="1" s="1"/>
  <c r="M406" i="1" l="1"/>
  <c r="N405" i="1"/>
  <c r="O405" i="1" s="1"/>
  <c r="M407" i="1" l="1"/>
  <c r="N406" i="1"/>
  <c r="O406" i="1" s="1"/>
  <c r="M408" i="1" l="1"/>
  <c r="N407" i="1"/>
  <c r="O407" i="1" s="1"/>
  <c r="M409" i="1" l="1"/>
  <c r="N408" i="1"/>
  <c r="O408" i="1" s="1"/>
  <c r="M410" i="1" l="1"/>
  <c r="N409" i="1"/>
  <c r="O409" i="1" s="1"/>
  <c r="M411" i="1" l="1"/>
  <c r="N410" i="1"/>
  <c r="O410" i="1" s="1"/>
  <c r="M412" i="1" l="1"/>
  <c r="N411" i="1"/>
  <c r="O411" i="1" s="1"/>
  <c r="M413" i="1" l="1"/>
  <c r="N412" i="1"/>
  <c r="O412" i="1" s="1"/>
  <c r="M414" i="1" l="1"/>
  <c r="N413" i="1"/>
  <c r="O413" i="1" s="1"/>
  <c r="M415" i="1" l="1"/>
  <c r="N414" i="1"/>
  <c r="O414" i="1" s="1"/>
  <c r="M416" i="1" l="1"/>
  <c r="N415" i="1"/>
  <c r="O415" i="1" s="1"/>
  <c r="M417" i="1" l="1"/>
  <c r="N416" i="1"/>
  <c r="O416" i="1" s="1"/>
  <c r="M418" i="1" l="1"/>
  <c r="N417" i="1"/>
  <c r="O417" i="1" s="1"/>
  <c r="N418" i="1" l="1"/>
  <c r="O418" i="1" s="1"/>
  <c r="M419" i="1"/>
  <c r="N419" i="1" l="1"/>
  <c r="O419" i="1" s="1"/>
  <c r="M420" i="1"/>
  <c r="M421" i="1" l="1"/>
  <c r="N420" i="1"/>
  <c r="O420" i="1" s="1"/>
  <c r="M422" i="1" l="1"/>
  <c r="N421" i="1"/>
  <c r="O421" i="1" s="1"/>
  <c r="N422" i="1" l="1"/>
  <c r="O422" i="1" s="1"/>
  <c r="M423" i="1"/>
  <c r="N423" i="1" l="1"/>
  <c r="O423" i="1" s="1"/>
  <c r="M424" i="1"/>
  <c r="M425" i="1" l="1"/>
  <c r="N424" i="1"/>
  <c r="O424" i="1" s="1"/>
  <c r="N425" i="1" l="1"/>
  <c r="O425" i="1" s="1"/>
  <c r="M426" i="1"/>
  <c r="M427" i="1" l="1"/>
  <c r="N426" i="1"/>
  <c r="O426" i="1" s="1"/>
  <c r="M428" i="1" l="1"/>
  <c r="N427" i="1"/>
  <c r="O427" i="1" s="1"/>
  <c r="M429" i="1" l="1"/>
  <c r="N428" i="1"/>
  <c r="O428" i="1" s="1"/>
  <c r="M430" i="1" l="1"/>
  <c r="N429" i="1"/>
  <c r="O429" i="1" s="1"/>
  <c r="M431" i="1" l="1"/>
  <c r="N430" i="1"/>
  <c r="O430" i="1" s="1"/>
  <c r="M432" i="1" l="1"/>
  <c r="N431" i="1"/>
  <c r="O431" i="1" s="1"/>
  <c r="M433" i="1" l="1"/>
  <c r="N432" i="1"/>
  <c r="O432" i="1" s="1"/>
  <c r="M434" i="1" l="1"/>
  <c r="N433" i="1"/>
  <c r="O433" i="1" s="1"/>
  <c r="M435" i="1" l="1"/>
  <c r="N434" i="1"/>
  <c r="O434" i="1" s="1"/>
  <c r="M436" i="1" l="1"/>
  <c r="N435" i="1"/>
  <c r="O435" i="1" s="1"/>
  <c r="M437" i="1" l="1"/>
  <c r="N436" i="1"/>
  <c r="O436" i="1" s="1"/>
  <c r="M438" i="1" l="1"/>
  <c r="N437" i="1"/>
  <c r="O437" i="1" s="1"/>
  <c r="N438" i="1" l="1"/>
  <c r="O438" i="1" s="1"/>
  <c r="M439" i="1"/>
  <c r="N439" i="1" l="1"/>
  <c r="O439" i="1" s="1"/>
  <c r="M440" i="1"/>
  <c r="M441" i="1" l="1"/>
  <c r="N440" i="1"/>
  <c r="O440" i="1" s="1"/>
  <c r="M442" i="1" l="1"/>
  <c r="N441" i="1"/>
  <c r="O441" i="1" s="1"/>
  <c r="N442" i="1" l="1"/>
  <c r="O442" i="1" s="1"/>
  <c r="M443" i="1"/>
  <c r="N443" i="1" l="1"/>
  <c r="O443" i="1" s="1"/>
  <c r="M444" i="1"/>
  <c r="M445" i="1" l="1"/>
  <c r="N444" i="1"/>
  <c r="O444" i="1" s="1"/>
  <c r="M446" i="1" l="1"/>
  <c r="N445" i="1"/>
  <c r="O445" i="1" s="1"/>
  <c r="N446" i="1" l="1"/>
  <c r="O446" i="1" s="1"/>
  <c r="M447" i="1"/>
  <c r="N447" i="1" l="1"/>
  <c r="O447" i="1" s="1"/>
  <c r="M448" i="1"/>
  <c r="M449" i="1" l="1"/>
  <c r="N448" i="1"/>
  <c r="O448" i="1" s="1"/>
  <c r="M450" i="1" l="1"/>
  <c r="N449" i="1"/>
  <c r="O449" i="1" s="1"/>
  <c r="N450" i="1" l="1"/>
  <c r="O450" i="1" s="1"/>
  <c r="M451" i="1"/>
  <c r="N451" i="1" l="1"/>
  <c r="O451" i="1" s="1"/>
  <c r="M452" i="1"/>
  <c r="M453" i="1" l="1"/>
  <c r="N452" i="1"/>
  <c r="O452" i="1" s="1"/>
  <c r="N453" i="1" l="1"/>
  <c r="O453" i="1" s="1"/>
  <c r="M454" i="1"/>
  <c r="M455" i="1" l="1"/>
  <c r="N454" i="1"/>
  <c r="O454" i="1" s="1"/>
  <c r="N455" i="1" l="1"/>
  <c r="O455" i="1" s="1"/>
  <c r="M456" i="1"/>
  <c r="M457" i="1" l="1"/>
  <c r="N456" i="1"/>
  <c r="O456" i="1" s="1"/>
  <c r="M458" i="1" l="1"/>
  <c r="N457" i="1"/>
  <c r="O457" i="1" s="1"/>
  <c r="M459" i="1" l="1"/>
  <c r="N458" i="1"/>
  <c r="O458" i="1" s="1"/>
  <c r="M460" i="1" l="1"/>
  <c r="N459" i="1"/>
  <c r="O459" i="1" s="1"/>
  <c r="M461" i="1" l="1"/>
  <c r="N460" i="1"/>
  <c r="O460" i="1" s="1"/>
  <c r="M462" i="1" l="1"/>
  <c r="N461" i="1"/>
  <c r="O461" i="1" s="1"/>
  <c r="N462" i="1" l="1"/>
  <c r="O462" i="1" s="1"/>
  <c r="M463" i="1"/>
  <c r="M464" i="1" l="1"/>
  <c r="N463" i="1"/>
  <c r="O463" i="1" s="1"/>
  <c r="M465" i="1" l="1"/>
  <c r="N464" i="1"/>
  <c r="O464" i="1" s="1"/>
  <c r="N465" i="1" l="1"/>
  <c r="O465" i="1" s="1"/>
  <c r="M466" i="1"/>
  <c r="M467" i="1" l="1"/>
  <c r="N466" i="1"/>
  <c r="O466" i="1" s="1"/>
  <c r="M468" i="1" l="1"/>
  <c r="N467" i="1"/>
  <c r="O467" i="1" s="1"/>
  <c r="M469" i="1" l="1"/>
  <c r="N468" i="1"/>
  <c r="O468" i="1" s="1"/>
  <c r="N469" i="1" l="1"/>
  <c r="O469" i="1" s="1"/>
  <c r="M470" i="1"/>
  <c r="M471" i="1" l="1"/>
  <c r="N470" i="1"/>
  <c r="O470" i="1" s="1"/>
  <c r="M472" i="1" l="1"/>
  <c r="N471" i="1"/>
  <c r="O471" i="1" s="1"/>
  <c r="M473" i="1" l="1"/>
  <c r="N472" i="1"/>
  <c r="O472" i="1" s="1"/>
  <c r="M474" i="1" l="1"/>
  <c r="N473" i="1"/>
  <c r="O473" i="1" s="1"/>
  <c r="M475" i="1" l="1"/>
  <c r="N474" i="1"/>
  <c r="O474" i="1" s="1"/>
  <c r="M476" i="1" l="1"/>
  <c r="N475" i="1"/>
  <c r="O475" i="1" s="1"/>
  <c r="M477" i="1" l="1"/>
  <c r="N476" i="1"/>
  <c r="O476" i="1" s="1"/>
  <c r="M478" i="1" l="1"/>
  <c r="N477" i="1"/>
  <c r="O477" i="1" s="1"/>
  <c r="M479" i="1" l="1"/>
  <c r="N478" i="1"/>
  <c r="O478" i="1" s="1"/>
  <c r="M480" i="1" l="1"/>
  <c r="N479" i="1"/>
  <c r="O479" i="1" s="1"/>
  <c r="M481" i="1" l="1"/>
  <c r="N480" i="1"/>
  <c r="O480" i="1" s="1"/>
  <c r="N481" i="1" l="1"/>
  <c r="O481" i="1" s="1"/>
  <c r="M482" i="1"/>
  <c r="M483" i="1" l="1"/>
  <c r="N482" i="1"/>
  <c r="O482" i="1" s="1"/>
  <c r="M484" i="1" l="1"/>
  <c r="N483" i="1"/>
  <c r="O483" i="1" s="1"/>
  <c r="M485" i="1" l="1"/>
  <c r="N484" i="1"/>
  <c r="O484" i="1" s="1"/>
  <c r="M486" i="1" l="1"/>
  <c r="N485" i="1"/>
  <c r="O485" i="1" s="1"/>
  <c r="M487" i="1" l="1"/>
  <c r="N486" i="1"/>
  <c r="O486" i="1" s="1"/>
  <c r="M488" i="1" l="1"/>
  <c r="N487" i="1"/>
  <c r="O487" i="1" s="1"/>
  <c r="N488" i="1" l="1"/>
  <c r="O488" i="1" s="1"/>
  <c r="M489" i="1"/>
  <c r="M490" i="1" l="1"/>
  <c r="N489" i="1"/>
  <c r="O489" i="1" s="1"/>
  <c r="M491" i="1" l="1"/>
  <c r="N490" i="1"/>
  <c r="O490" i="1" s="1"/>
  <c r="M492" i="1" l="1"/>
  <c r="N491" i="1"/>
  <c r="O491" i="1" s="1"/>
  <c r="M493" i="1" l="1"/>
  <c r="N492" i="1"/>
  <c r="O492" i="1" s="1"/>
  <c r="M494" i="1" l="1"/>
  <c r="N493" i="1"/>
  <c r="O493" i="1" s="1"/>
  <c r="M495" i="1" l="1"/>
  <c r="N494" i="1"/>
  <c r="O494" i="1" s="1"/>
  <c r="M496" i="1" l="1"/>
  <c r="N495" i="1"/>
  <c r="O495" i="1" s="1"/>
  <c r="N496" i="1" l="1"/>
  <c r="O496" i="1" s="1"/>
  <c r="M497" i="1"/>
  <c r="M498" i="1" l="1"/>
  <c r="N497" i="1"/>
  <c r="O497" i="1" s="1"/>
  <c r="M499" i="1" l="1"/>
  <c r="N498" i="1"/>
  <c r="O498" i="1" s="1"/>
  <c r="M500" i="1" l="1"/>
  <c r="N499" i="1"/>
  <c r="O499" i="1" s="1"/>
  <c r="M501" i="1" l="1"/>
  <c r="N500" i="1"/>
  <c r="O500" i="1" s="1"/>
  <c r="M502" i="1" l="1"/>
  <c r="N501" i="1"/>
  <c r="O501" i="1" s="1"/>
  <c r="M503" i="1" l="1"/>
  <c r="N502" i="1"/>
  <c r="O502" i="1" s="1"/>
  <c r="M504" i="1" l="1"/>
  <c r="N503" i="1"/>
  <c r="O503" i="1" s="1"/>
  <c r="M505" i="1" l="1"/>
  <c r="N504" i="1"/>
  <c r="O504" i="1" s="1"/>
  <c r="M506" i="1" l="1"/>
  <c r="N505" i="1"/>
  <c r="O505" i="1" s="1"/>
  <c r="M507" i="1" l="1"/>
  <c r="N506" i="1"/>
  <c r="O506" i="1" s="1"/>
  <c r="M508" i="1" l="1"/>
  <c r="N507" i="1"/>
  <c r="O507" i="1" s="1"/>
  <c r="M509" i="1" l="1"/>
  <c r="N508" i="1"/>
  <c r="O508" i="1" s="1"/>
  <c r="N509" i="1" l="1"/>
  <c r="O509" i="1" s="1"/>
  <c r="M510" i="1"/>
  <c r="M511" i="1" l="1"/>
  <c r="N510" i="1"/>
  <c r="O510" i="1" s="1"/>
  <c r="M512" i="1" l="1"/>
  <c r="N511" i="1"/>
  <c r="O511" i="1" s="1"/>
  <c r="M513" i="1" l="1"/>
  <c r="N512" i="1"/>
  <c r="O512" i="1" s="1"/>
  <c r="M514" i="1" l="1"/>
  <c r="N513" i="1"/>
  <c r="O513" i="1" s="1"/>
  <c r="M515" i="1" l="1"/>
  <c r="N514" i="1"/>
  <c r="O514" i="1" s="1"/>
  <c r="M516" i="1" l="1"/>
  <c r="N515" i="1"/>
  <c r="O515" i="1" s="1"/>
  <c r="M517" i="1" l="1"/>
  <c r="N516" i="1"/>
  <c r="O516" i="1" s="1"/>
  <c r="M518" i="1" l="1"/>
  <c r="N517" i="1"/>
  <c r="O517" i="1" s="1"/>
  <c r="M519" i="1" l="1"/>
  <c r="N518" i="1"/>
  <c r="O518" i="1" s="1"/>
  <c r="M520" i="1" l="1"/>
  <c r="N519" i="1"/>
  <c r="O519" i="1" s="1"/>
  <c r="M521" i="1" l="1"/>
  <c r="N520" i="1"/>
  <c r="O520" i="1" s="1"/>
  <c r="M522" i="1" l="1"/>
  <c r="N521" i="1"/>
  <c r="O521" i="1" s="1"/>
  <c r="M523" i="1" l="1"/>
  <c r="N522" i="1"/>
  <c r="O522" i="1" s="1"/>
  <c r="N523" i="1" l="1"/>
  <c r="O523" i="1" s="1"/>
  <c r="M524" i="1"/>
  <c r="M525" i="1" l="1"/>
  <c r="N524" i="1"/>
  <c r="O524" i="1" s="1"/>
  <c r="M526" i="1" l="1"/>
  <c r="N525" i="1"/>
  <c r="O525" i="1" s="1"/>
  <c r="M527" i="1" l="1"/>
  <c r="N526" i="1"/>
  <c r="O526" i="1" s="1"/>
  <c r="N527" i="1" l="1"/>
  <c r="O527" i="1" s="1"/>
  <c r="M528" i="1"/>
  <c r="M529" i="1" l="1"/>
  <c r="N528" i="1"/>
  <c r="O528" i="1" s="1"/>
  <c r="M530" i="1" l="1"/>
  <c r="N529" i="1"/>
  <c r="O529" i="1" s="1"/>
  <c r="M531" i="1" l="1"/>
  <c r="N530" i="1"/>
  <c r="O530" i="1" s="1"/>
  <c r="M532" i="1" l="1"/>
  <c r="N531" i="1"/>
  <c r="O531" i="1" s="1"/>
  <c r="M533" i="1" l="1"/>
  <c r="N532" i="1"/>
  <c r="O532" i="1" s="1"/>
  <c r="M534" i="1" l="1"/>
  <c r="N533" i="1"/>
  <c r="O533" i="1" s="1"/>
  <c r="M535" i="1" l="1"/>
  <c r="N534" i="1"/>
  <c r="O534" i="1" s="1"/>
  <c r="M536" i="1" l="1"/>
  <c r="N535" i="1"/>
  <c r="O535" i="1" s="1"/>
  <c r="M537" i="1" l="1"/>
  <c r="N536" i="1"/>
  <c r="O536" i="1" s="1"/>
  <c r="M538" i="1" l="1"/>
  <c r="N537" i="1"/>
  <c r="O537" i="1" s="1"/>
  <c r="N538" i="1" l="1"/>
  <c r="O538" i="1" s="1"/>
  <c r="M539" i="1"/>
  <c r="M540" i="1" l="1"/>
  <c r="N539" i="1"/>
  <c r="O539" i="1" s="1"/>
  <c r="M541" i="1" l="1"/>
  <c r="N540" i="1"/>
  <c r="O540" i="1" s="1"/>
  <c r="M542" i="1" l="1"/>
  <c r="N541" i="1"/>
  <c r="O541" i="1" s="1"/>
  <c r="M543" i="1" l="1"/>
  <c r="N542" i="1"/>
  <c r="O542" i="1" s="1"/>
  <c r="M544" i="1" l="1"/>
  <c r="N543" i="1"/>
  <c r="O543" i="1" s="1"/>
  <c r="M545" i="1" l="1"/>
  <c r="N544" i="1"/>
  <c r="O544" i="1" s="1"/>
  <c r="M546" i="1" l="1"/>
  <c r="N545" i="1"/>
  <c r="O545" i="1" s="1"/>
  <c r="M547" i="1" l="1"/>
  <c r="N546" i="1"/>
  <c r="O546" i="1" s="1"/>
  <c r="M548" i="1" l="1"/>
  <c r="N547" i="1"/>
  <c r="O547" i="1" s="1"/>
  <c r="M549" i="1" l="1"/>
  <c r="N548" i="1"/>
  <c r="O548" i="1" s="1"/>
  <c r="M550" i="1" l="1"/>
  <c r="N549" i="1"/>
  <c r="O549" i="1" s="1"/>
  <c r="N550" i="1" l="1"/>
  <c r="O550" i="1" s="1"/>
  <c r="M551" i="1"/>
  <c r="M552" i="1" l="1"/>
  <c r="N551" i="1"/>
  <c r="O551" i="1" s="1"/>
  <c r="M553" i="1" l="1"/>
  <c r="N552" i="1"/>
  <c r="O552" i="1" s="1"/>
  <c r="N553" i="1" l="1"/>
  <c r="O553" i="1" s="1"/>
  <c r="M554" i="1"/>
  <c r="M555" i="1" l="1"/>
  <c r="N554" i="1"/>
  <c r="O554" i="1" s="1"/>
  <c r="M556" i="1" l="1"/>
  <c r="N555" i="1"/>
  <c r="O555" i="1" s="1"/>
  <c r="M557" i="1" l="1"/>
  <c r="N556" i="1"/>
  <c r="O556" i="1" s="1"/>
  <c r="N557" i="1" l="1"/>
  <c r="O557" i="1" s="1"/>
  <c r="M558" i="1"/>
  <c r="M559" i="1" l="1"/>
  <c r="N558" i="1"/>
  <c r="O558" i="1" s="1"/>
  <c r="M560" i="1" l="1"/>
  <c r="N559" i="1"/>
  <c r="O559" i="1" s="1"/>
  <c r="N560" i="1" l="1"/>
  <c r="O560" i="1" s="1"/>
  <c r="M561" i="1"/>
  <c r="M562" i="1" l="1"/>
  <c r="N561" i="1"/>
  <c r="O561" i="1" s="1"/>
  <c r="M563" i="1" l="1"/>
  <c r="N562" i="1"/>
  <c r="O562" i="1" s="1"/>
  <c r="M564" i="1" l="1"/>
  <c r="N563" i="1"/>
  <c r="O563" i="1" s="1"/>
  <c r="M565" i="1" l="1"/>
  <c r="N564" i="1"/>
  <c r="O564" i="1" s="1"/>
  <c r="M566" i="1" l="1"/>
  <c r="N565" i="1"/>
  <c r="O565" i="1" s="1"/>
  <c r="M567" i="1" l="1"/>
  <c r="N566" i="1"/>
  <c r="O566" i="1" s="1"/>
  <c r="M568" i="1" l="1"/>
  <c r="N567" i="1"/>
  <c r="O567" i="1" s="1"/>
  <c r="M569" i="1" l="1"/>
  <c r="N568" i="1"/>
  <c r="O568" i="1" s="1"/>
  <c r="M570" i="1" l="1"/>
  <c r="N569" i="1"/>
  <c r="O569" i="1" s="1"/>
  <c r="M571" i="1" l="1"/>
  <c r="N570" i="1"/>
  <c r="O570" i="1" s="1"/>
  <c r="M572" i="1" l="1"/>
  <c r="N571" i="1"/>
  <c r="O571" i="1" s="1"/>
  <c r="M573" i="1" l="1"/>
  <c r="N572" i="1"/>
  <c r="O572" i="1" s="1"/>
  <c r="M574" i="1" l="1"/>
  <c r="N573" i="1"/>
  <c r="O573" i="1" s="1"/>
  <c r="M575" i="1" l="1"/>
  <c r="N574" i="1"/>
  <c r="O574" i="1" s="1"/>
  <c r="M576" i="1" l="1"/>
  <c r="N575" i="1"/>
  <c r="O575" i="1" s="1"/>
  <c r="M577" i="1" l="1"/>
  <c r="N576" i="1"/>
  <c r="O576" i="1" s="1"/>
  <c r="M578" i="1" l="1"/>
  <c r="N577" i="1"/>
  <c r="O577" i="1" s="1"/>
  <c r="M579" i="1" l="1"/>
  <c r="N578" i="1"/>
  <c r="O578" i="1" s="1"/>
  <c r="N579" i="1" l="1"/>
  <c r="O579" i="1" s="1"/>
  <c r="M580" i="1"/>
  <c r="N580" i="1" l="1"/>
  <c r="O580" i="1" s="1"/>
  <c r="M581" i="1"/>
  <c r="N581" i="1" l="1"/>
  <c r="O581" i="1" s="1"/>
  <c r="M582" i="1"/>
  <c r="N582" i="1" l="1"/>
  <c r="O582" i="1" s="1"/>
  <c r="M583" i="1"/>
  <c r="N583" i="1" l="1"/>
  <c r="O583" i="1" s="1"/>
  <c r="M584" i="1"/>
  <c r="N584" i="1" l="1"/>
  <c r="O584" i="1" s="1"/>
  <c r="M585" i="1"/>
  <c r="N585" i="1" l="1"/>
  <c r="O585" i="1" s="1"/>
  <c r="M586" i="1"/>
  <c r="N586" i="1" l="1"/>
  <c r="O586" i="1" s="1"/>
  <c r="M587" i="1"/>
  <c r="N587" i="1" l="1"/>
  <c r="O587" i="1" s="1"/>
  <c r="M588" i="1"/>
  <c r="N588" i="1" l="1"/>
  <c r="O588" i="1" s="1"/>
  <c r="M589" i="1"/>
  <c r="N589" i="1" l="1"/>
  <c r="O589" i="1" s="1"/>
  <c r="M590" i="1"/>
  <c r="N590" i="1" l="1"/>
  <c r="O590" i="1" s="1"/>
  <c r="M591" i="1"/>
  <c r="N591" i="1" l="1"/>
  <c r="O591" i="1" s="1"/>
  <c r="M592" i="1"/>
  <c r="N592" i="1" l="1"/>
  <c r="O592" i="1" s="1"/>
  <c r="M593" i="1"/>
  <c r="N593" i="1" l="1"/>
  <c r="O593" i="1" s="1"/>
  <c r="M594" i="1"/>
  <c r="N594" i="1" l="1"/>
  <c r="O594" i="1" s="1"/>
  <c r="M595" i="1"/>
  <c r="N595" i="1" l="1"/>
  <c r="O595" i="1" s="1"/>
  <c r="M596" i="1"/>
  <c r="N596" i="1" l="1"/>
  <c r="O596" i="1" s="1"/>
  <c r="M597" i="1"/>
  <c r="N597" i="1" l="1"/>
  <c r="O597" i="1" s="1"/>
  <c r="M598" i="1"/>
  <c r="N598" i="1" l="1"/>
  <c r="O598" i="1" s="1"/>
  <c r="M599" i="1"/>
  <c r="N599" i="1" l="1"/>
  <c r="O599" i="1" s="1"/>
  <c r="M600" i="1"/>
  <c r="N600" i="1" l="1"/>
  <c r="O600" i="1" s="1"/>
  <c r="M601" i="1"/>
  <c r="N601" i="1" l="1"/>
  <c r="O601" i="1" s="1"/>
  <c r="M602" i="1"/>
  <c r="N602" i="1" l="1"/>
  <c r="O602" i="1" s="1"/>
  <c r="M603" i="1"/>
  <c r="N603" i="1" l="1"/>
  <c r="O603" i="1" s="1"/>
  <c r="M604" i="1"/>
  <c r="N604" i="1" l="1"/>
  <c r="O604" i="1" s="1"/>
  <c r="M605" i="1"/>
  <c r="N605" i="1" l="1"/>
  <c r="O605" i="1" s="1"/>
  <c r="M606" i="1"/>
  <c r="N606" i="1" l="1"/>
  <c r="O606" i="1" s="1"/>
  <c r="M607" i="1"/>
  <c r="N607" i="1" l="1"/>
  <c r="O607" i="1" s="1"/>
  <c r="M608" i="1"/>
  <c r="N608" i="1" l="1"/>
  <c r="O608" i="1" s="1"/>
  <c r="M609" i="1"/>
  <c r="N609" i="1" l="1"/>
  <c r="O609" i="1" s="1"/>
  <c r="M610" i="1"/>
  <c r="M611" i="1" l="1"/>
  <c r="N610" i="1"/>
  <c r="O610" i="1" s="1"/>
  <c r="M612" i="1" l="1"/>
  <c r="N611" i="1"/>
  <c r="O611" i="1" s="1"/>
  <c r="M613" i="1" l="1"/>
  <c r="N612" i="1"/>
  <c r="O612" i="1" s="1"/>
  <c r="M614" i="1" l="1"/>
  <c r="N613" i="1"/>
  <c r="O613" i="1" s="1"/>
  <c r="M615" i="1" l="1"/>
  <c r="N614" i="1"/>
  <c r="O614" i="1" s="1"/>
  <c r="N615" i="1" l="1"/>
  <c r="O615" i="1" s="1"/>
  <c r="M616" i="1"/>
  <c r="M617" i="1" l="1"/>
  <c r="N616" i="1"/>
  <c r="O616" i="1" s="1"/>
  <c r="M618" i="1" l="1"/>
  <c r="N617" i="1"/>
  <c r="O617" i="1" s="1"/>
  <c r="M619" i="1" l="1"/>
  <c r="N618" i="1"/>
  <c r="O618" i="1" s="1"/>
  <c r="N619" i="1" l="1"/>
  <c r="O619" i="1" s="1"/>
  <c r="M620" i="1"/>
  <c r="M621" i="1" l="1"/>
  <c r="N620" i="1"/>
  <c r="O620" i="1" s="1"/>
  <c r="M622" i="1" l="1"/>
  <c r="N621" i="1"/>
  <c r="O621" i="1" s="1"/>
  <c r="M623" i="1" l="1"/>
  <c r="N622" i="1"/>
  <c r="O622" i="1" s="1"/>
  <c r="N623" i="1" l="1"/>
  <c r="O623" i="1" s="1"/>
  <c r="M624" i="1"/>
  <c r="M625" i="1" l="1"/>
  <c r="N624" i="1"/>
  <c r="O624" i="1" s="1"/>
  <c r="M626" i="1" l="1"/>
  <c r="N625" i="1"/>
  <c r="O625" i="1" s="1"/>
  <c r="M627" i="1" l="1"/>
  <c r="N626" i="1"/>
  <c r="O626" i="1" s="1"/>
  <c r="N627" i="1" l="1"/>
  <c r="O627" i="1" s="1"/>
  <c r="M628" i="1"/>
  <c r="M629" i="1" l="1"/>
  <c r="N628" i="1"/>
  <c r="O628" i="1" s="1"/>
  <c r="M630" i="1" l="1"/>
  <c r="N629" i="1"/>
  <c r="O629" i="1" s="1"/>
  <c r="N630" i="1" l="1"/>
  <c r="O630" i="1" s="1"/>
  <c r="M631" i="1"/>
  <c r="M632" i="1" l="1"/>
  <c r="N631" i="1"/>
  <c r="O631" i="1" s="1"/>
  <c r="M633" i="1" l="1"/>
  <c r="N632" i="1"/>
  <c r="O632" i="1" s="1"/>
  <c r="M634" i="1" l="1"/>
  <c r="N633" i="1"/>
  <c r="O633" i="1" s="1"/>
  <c r="M635" i="1" l="1"/>
  <c r="N634" i="1"/>
  <c r="O634" i="1" s="1"/>
  <c r="M636" i="1" l="1"/>
  <c r="N635" i="1"/>
  <c r="O635" i="1" s="1"/>
  <c r="M637" i="1" l="1"/>
  <c r="N636" i="1"/>
  <c r="O636" i="1" s="1"/>
  <c r="M638" i="1" l="1"/>
  <c r="N637" i="1"/>
  <c r="O637" i="1" s="1"/>
  <c r="M639" i="1" l="1"/>
  <c r="N638" i="1"/>
  <c r="O638" i="1" s="1"/>
  <c r="M640" i="1" l="1"/>
  <c r="N639" i="1"/>
  <c r="O639" i="1" s="1"/>
  <c r="N640" i="1" l="1"/>
  <c r="O640" i="1" s="1"/>
  <c r="M641" i="1"/>
  <c r="M642" i="1" l="1"/>
  <c r="N641" i="1"/>
  <c r="O641" i="1" s="1"/>
  <c r="M643" i="1" l="1"/>
  <c r="N642" i="1"/>
  <c r="O642" i="1" s="1"/>
  <c r="M644" i="1" l="1"/>
  <c r="N643" i="1"/>
  <c r="O643" i="1" s="1"/>
  <c r="M645" i="1" l="1"/>
  <c r="N644" i="1"/>
  <c r="O644" i="1" s="1"/>
  <c r="M646" i="1" l="1"/>
  <c r="N645" i="1"/>
  <c r="O645" i="1" s="1"/>
  <c r="M647" i="1" l="1"/>
  <c r="N646" i="1"/>
  <c r="O646" i="1" s="1"/>
  <c r="M648" i="1" l="1"/>
  <c r="N647" i="1"/>
  <c r="O647" i="1" s="1"/>
  <c r="M649" i="1" l="1"/>
  <c r="N648" i="1"/>
  <c r="O648" i="1" s="1"/>
  <c r="M650" i="1" l="1"/>
  <c r="N649" i="1"/>
  <c r="O649" i="1" s="1"/>
  <c r="M651" i="1" l="1"/>
  <c r="N650" i="1"/>
  <c r="O650" i="1" s="1"/>
  <c r="M652" i="1" l="1"/>
  <c r="N651" i="1"/>
  <c r="O651" i="1" s="1"/>
  <c r="M653" i="1" l="1"/>
  <c r="N652" i="1"/>
  <c r="O652" i="1" s="1"/>
  <c r="M654" i="1" l="1"/>
  <c r="N653" i="1"/>
  <c r="O653" i="1" s="1"/>
  <c r="M655" i="1" l="1"/>
  <c r="N654" i="1"/>
  <c r="O654" i="1" s="1"/>
  <c r="M656" i="1" l="1"/>
  <c r="N655" i="1"/>
  <c r="O655" i="1" s="1"/>
  <c r="N656" i="1" l="1"/>
  <c r="O656" i="1" s="1"/>
  <c r="M657" i="1"/>
  <c r="M658" i="1" l="1"/>
  <c r="N657" i="1"/>
  <c r="O657" i="1" s="1"/>
  <c r="M659" i="1" l="1"/>
  <c r="N658" i="1"/>
  <c r="O658" i="1" s="1"/>
  <c r="M660" i="1" l="1"/>
  <c r="N659" i="1"/>
  <c r="O659" i="1" s="1"/>
  <c r="M661" i="1" l="1"/>
  <c r="N660" i="1"/>
  <c r="O660" i="1" s="1"/>
  <c r="M662" i="1" l="1"/>
  <c r="N661" i="1"/>
  <c r="O661" i="1" s="1"/>
  <c r="M663" i="1" l="1"/>
  <c r="N662" i="1"/>
  <c r="O662" i="1" s="1"/>
  <c r="M664" i="1" l="1"/>
  <c r="N663" i="1"/>
  <c r="O663" i="1" s="1"/>
  <c r="M665" i="1" l="1"/>
  <c r="N664" i="1"/>
  <c r="O664" i="1" s="1"/>
  <c r="N665" i="1" l="1"/>
  <c r="O665" i="1" s="1"/>
  <c r="M666" i="1"/>
  <c r="M667" i="1" l="1"/>
  <c r="N666" i="1"/>
  <c r="O666" i="1" s="1"/>
  <c r="M668" i="1" l="1"/>
  <c r="N667" i="1"/>
  <c r="O667" i="1" s="1"/>
  <c r="M669" i="1" l="1"/>
  <c r="N668" i="1"/>
  <c r="O668" i="1" s="1"/>
  <c r="M670" i="1" l="1"/>
  <c r="N669" i="1"/>
  <c r="O669" i="1" s="1"/>
  <c r="M671" i="1" l="1"/>
  <c r="N670" i="1"/>
  <c r="O670" i="1" s="1"/>
  <c r="M672" i="1" l="1"/>
  <c r="N671" i="1"/>
  <c r="O671" i="1" s="1"/>
  <c r="N672" i="1" l="1"/>
  <c r="O672" i="1" s="1"/>
  <c r="M673" i="1"/>
  <c r="M674" i="1" l="1"/>
  <c r="N673" i="1"/>
  <c r="O673" i="1" s="1"/>
  <c r="M675" i="1" l="1"/>
  <c r="N674" i="1"/>
  <c r="O674" i="1" s="1"/>
  <c r="M676" i="1" l="1"/>
  <c r="N675" i="1"/>
  <c r="O675" i="1" s="1"/>
  <c r="M677" i="1" l="1"/>
  <c r="N676" i="1"/>
  <c r="O676" i="1" s="1"/>
  <c r="M678" i="1" l="1"/>
  <c r="N677" i="1"/>
  <c r="O677" i="1" s="1"/>
  <c r="M679" i="1" l="1"/>
  <c r="N678" i="1"/>
  <c r="O678" i="1" s="1"/>
  <c r="M680" i="1" l="1"/>
  <c r="N679" i="1"/>
  <c r="O679" i="1" s="1"/>
  <c r="N680" i="1" l="1"/>
  <c r="O680" i="1" s="1"/>
  <c r="M681" i="1"/>
  <c r="M682" i="1" l="1"/>
  <c r="N681" i="1"/>
  <c r="O681" i="1" s="1"/>
  <c r="M683" i="1" l="1"/>
  <c r="N682" i="1"/>
  <c r="O682" i="1" s="1"/>
  <c r="M684" i="1" l="1"/>
  <c r="N683" i="1"/>
  <c r="O683" i="1" s="1"/>
  <c r="M685" i="1" l="1"/>
  <c r="N684" i="1"/>
  <c r="O684" i="1" s="1"/>
  <c r="M686" i="1" l="1"/>
  <c r="N685" i="1"/>
  <c r="O685" i="1" s="1"/>
  <c r="M687" i="1" l="1"/>
  <c r="N686" i="1"/>
  <c r="O686" i="1" s="1"/>
  <c r="M688" i="1" l="1"/>
  <c r="N687" i="1"/>
  <c r="O687" i="1" s="1"/>
  <c r="M689" i="1" l="1"/>
  <c r="N688" i="1"/>
  <c r="O688" i="1" s="1"/>
  <c r="M690" i="1" l="1"/>
  <c r="N689" i="1"/>
  <c r="O689" i="1" s="1"/>
  <c r="N690" i="1" l="1"/>
  <c r="O690" i="1" s="1"/>
  <c r="M691" i="1"/>
  <c r="M692" i="1" l="1"/>
  <c r="N691" i="1"/>
  <c r="O691" i="1" s="1"/>
  <c r="M693" i="1" l="1"/>
  <c r="N692" i="1"/>
  <c r="O692" i="1" s="1"/>
  <c r="M694" i="1" l="1"/>
  <c r="N693" i="1"/>
  <c r="O693" i="1" s="1"/>
  <c r="N694" i="1" l="1"/>
  <c r="O694" i="1" s="1"/>
  <c r="M695" i="1"/>
  <c r="M696" i="1" l="1"/>
  <c r="N695" i="1"/>
  <c r="O695" i="1" s="1"/>
  <c r="M697" i="1" l="1"/>
  <c r="N696" i="1"/>
  <c r="O696" i="1" s="1"/>
  <c r="M698" i="1" l="1"/>
  <c r="N697" i="1"/>
  <c r="O697" i="1" s="1"/>
  <c r="M699" i="1" l="1"/>
  <c r="N698" i="1"/>
  <c r="O698" i="1" s="1"/>
  <c r="M700" i="1" l="1"/>
  <c r="N699" i="1"/>
  <c r="O699" i="1" s="1"/>
  <c r="N700" i="1" l="1"/>
  <c r="O700" i="1" s="1"/>
  <c r="M701" i="1"/>
  <c r="M702" i="1" l="1"/>
  <c r="N701" i="1"/>
  <c r="O701" i="1" s="1"/>
  <c r="M703" i="1" l="1"/>
  <c r="N702" i="1"/>
  <c r="O702" i="1" s="1"/>
  <c r="M704" i="1" l="1"/>
  <c r="N703" i="1"/>
  <c r="O703" i="1" s="1"/>
  <c r="M705" i="1" l="1"/>
  <c r="N704" i="1"/>
  <c r="O704" i="1" s="1"/>
  <c r="M706" i="1" l="1"/>
  <c r="N705" i="1"/>
  <c r="O705" i="1" s="1"/>
  <c r="M707" i="1" l="1"/>
  <c r="N706" i="1"/>
  <c r="O706" i="1" s="1"/>
  <c r="M708" i="1" l="1"/>
  <c r="N707" i="1"/>
  <c r="O707" i="1" s="1"/>
  <c r="M709" i="1" l="1"/>
  <c r="N708" i="1"/>
  <c r="O708" i="1" s="1"/>
  <c r="M710" i="1" l="1"/>
  <c r="N709" i="1"/>
  <c r="O709" i="1" s="1"/>
  <c r="N710" i="1" l="1"/>
  <c r="O710" i="1" s="1"/>
  <c r="M711" i="1"/>
  <c r="M712" i="1" l="1"/>
  <c r="N711" i="1"/>
  <c r="O711" i="1" s="1"/>
  <c r="M713" i="1" l="1"/>
  <c r="N712" i="1"/>
  <c r="O712" i="1" s="1"/>
  <c r="N713" i="1" l="1"/>
  <c r="O713" i="1" s="1"/>
  <c r="M714" i="1"/>
  <c r="M715" i="1" l="1"/>
  <c r="N714" i="1"/>
  <c r="O714" i="1" s="1"/>
  <c r="M716" i="1" l="1"/>
  <c r="N715" i="1"/>
  <c r="O715" i="1" s="1"/>
  <c r="M717" i="1" l="1"/>
  <c r="N716" i="1"/>
  <c r="O716" i="1" s="1"/>
  <c r="M718" i="1" l="1"/>
  <c r="N717" i="1"/>
  <c r="O717" i="1" s="1"/>
  <c r="M719" i="1" l="1"/>
  <c r="N718" i="1"/>
  <c r="O718" i="1" s="1"/>
  <c r="M720" i="1" l="1"/>
  <c r="N719" i="1"/>
  <c r="O719" i="1" s="1"/>
  <c r="M721" i="1" l="1"/>
  <c r="N720" i="1"/>
  <c r="O720" i="1" s="1"/>
  <c r="M722" i="1" l="1"/>
  <c r="N721" i="1"/>
  <c r="O721" i="1" s="1"/>
  <c r="M723" i="1" l="1"/>
  <c r="N722" i="1"/>
  <c r="O722" i="1" s="1"/>
  <c r="M724" i="1" l="1"/>
  <c r="N723" i="1"/>
  <c r="O723" i="1" s="1"/>
  <c r="M725" i="1" l="1"/>
  <c r="N724" i="1"/>
  <c r="O724" i="1" s="1"/>
  <c r="M726" i="1" l="1"/>
  <c r="N725" i="1"/>
  <c r="O725" i="1" s="1"/>
  <c r="M727" i="1" l="1"/>
  <c r="N726" i="1"/>
  <c r="O726" i="1" s="1"/>
  <c r="M728" i="1" l="1"/>
  <c r="N727" i="1"/>
  <c r="O727" i="1" s="1"/>
  <c r="M729" i="1" l="1"/>
  <c r="N728" i="1"/>
  <c r="O728" i="1" s="1"/>
  <c r="M730" i="1" l="1"/>
  <c r="N729" i="1"/>
  <c r="O729" i="1" s="1"/>
  <c r="M731" i="1" l="1"/>
  <c r="N730" i="1"/>
  <c r="O730" i="1" s="1"/>
  <c r="M732" i="1" l="1"/>
  <c r="N731" i="1"/>
  <c r="O731" i="1" s="1"/>
  <c r="M733" i="1" l="1"/>
  <c r="N732" i="1"/>
  <c r="O732" i="1" s="1"/>
  <c r="M734" i="1" l="1"/>
  <c r="N733" i="1"/>
  <c r="O733" i="1" s="1"/>
  <c r="M735" i="1" l="1"/>
  <c r="N734" i="1"/>
  <c r="O734" i="1" s="1"/>
  <c r="M736" i="1" l="1"/>
  <c r="N735" i="1"/>
  <c r="O735" i="1" s="1"/>
  <c r="M737" i="1" l="1"/>
  <c r="N736" i="1"/>
  <c r="O736" i="1" s="1"/>
  <c r="M738" i="1" l="1"/>
  <c r="N737" i="1"/>
  <c r="O737" i="1" s="1"/>
  <c r="M739" i="1" l="1"/>
  <c r="N738" i="1"/>
  <c r="O738" i="1" s="1"/>
  <c r="M740" i="1" l="1"/>
  <c r="N739" i="1"/>
  <c r="O739" i="1" s="1"/>
  <c r="M741" i="1" l="1"/>
  <c r="N740" i="1"/>
  <c r="O740" i="1" s="1"/>
  <c r="M742" i="1" l="1"/>
  <c r="N741" i="1"/>
  <c r="O741" i="1" s="1"/>
  <c r="M743" i="1" l="1"/>
  <c r="N742" i="1"/>
  <c r="O742" i="1" s="1"/>
  <c r="M744" i="1" l="1"/>
  <c r="N743" i="1"/>
  <c r="O743" i="1" s="1"/>
  <c r="M745" i="1" l="1"/>
  <c r="N744" i="1"/>
  <c r="O744" i="1" s="1"/>
  <c r="M746" i="1" l="1"/>
  <c r="N745" i="1"/>
  <c r="O745" i="1" s="1"/>
  <c r="M747" i="1" l="1"/>
  <c r="N746" i="1"/>
  <c r="O746" i="1" s="1"/>
  <c r="M748" i="1" l="1"/>
  <c r="N747" i="1"/>
  <c r="O747" i="1" s="1"/>
  <c r="M749" i="1" l="1"/>
  <c r="N748" i="1"/>
  <c r="O748" i="1" s="1"/>
  <c r="M750" i="1" l="1"/>
  <c r="N749" i="1"/>
  <c r="O749" i="1" s="1"/>
  <c r="M751" i="1" l="1"/>
  <c r="N750" i="1"/>
  <c r="O750" i="1" s="1"/>
  <c r="M752" i="1" l="1"/>
  <c r="N751" i="1"/>
  <c r="O751" i="1" s="1"/>
  <c r="M753" i="1" l="1"/>
  <c r="N752" i="1"/>
  <c r="O752" i="1" s="1"/>
  <c r="M754" i="1" l="1"/>
  <c r="N753" i="1"/>
  <c r="O753" i="1" s="1"/>
  <c r="M755" i="1" l="1"/>
  <c r="N754" i="1"/>
  <c r="O754" i="1" s="1"/>
  <c r="M756" i="1" l="1"/>
  <c r="N755" i="1"/>
  <c r="O755" i="1" s="1"/>
  <c r="M757" i="1" l="1"/>
  <c r="N756" i="1"/>
  <c r="O756" i="1" s="1"/>
  <c r="M758" i="1" l="1"/>
  <c r="N757" i="1"/>
  <c r="O757" i="1" s="1"/>
  <c r="M759" i="1" l="1"/>
  <c r="N758" i="1"/>
  <c r="O758" i="1" s="1"/>
  <c r="M760" i="1" l="1"/>
  <c r="N759" i="1"/>
  <c r="O759" i="1" s="1"/>
  <c r="M761" i="1" l="1"/>
  <c r="N760" i="1"/>
  <c r="O760" i="1" s="1"/>
  <c r="M762" i="1" l="1"/>
  <c r="N761" i="1"/>
  <c r="O761" i="1" s="1"/>
  <c r="M763" i="1" l="1"/>
  <c r="N762" i="1"/>
  <c r="O762" i="1" s="1"/>
  <c r="M764" i="1" l="1"/>
  <c r="N763" i="1"/>
  <c r="O763" i="1" s="1"/>
  <c r="M765" i="1" l="1"/>
  <c r="N764" i="1"/>
  <c r="O764" i="1" s="1"/>
  <c r="M766" i="1" l="1"/>
  <c r="N765" i="1"/>
  <c r="O765" i="1" s="1"/>
  <c r="M767" i="1" l="1"/>
  <c r="N766" i="1"/>
  <c r="O766" i="1" s="1"/>
  <c r="M768" i="1" l="1"/>
  <c r="N767" i="1"/>
  <c r="O767" i="1" s="1"/>
  <c r="M769" i="1" l="1"/>
  <c r="N768" i="1"/>
  <c r="O768" i="1" s="1"/>
  <c r="M770" i="1" l="1"/>
  <c r="N769" i="1"/>
  <c r="O769" i="1" s="1"/>
  <c r="M771" i="1" l="1"/>
  <c r="N770" i="1"/>
  <c r="O770" i="1" s="1"/>
  <c r="M772" i="1" l="1"/>
  <c r="N771" i="1"/>
  <c r="O771" i="1" s="1"/>
  <c r="M773" i="1" l="1"/>
  <c r="N772" i="1"/>
  <c r="O772" i="1" s="1"/>
  <c r="M774" i="1" l="1"/>
  <c r="N773" i="1"/>
  <c r="O773" i="1" s="1"/>
  <c r="M775" i="1" l="1"/>
  <c r="N774" i="1"/>
  <c r="O774" i="1" s="1"/>
  <c r="M776" i="1" l="1"/>
  <c r="N775" i="1"/>
  <c r="O775" i="1" s="1"/>
  <c r="M777" i="1" l="1"/>
  <c r="N776" i="1"/>
  <c r="O776" i="1" s="1"/>
  <c r="M778" i="1" l="1"/>
  <c r="N777" i="1"/>
  <c r="O777" i="1" s="1"/>
  <c r="M779" i="1" l="1"/>
  <c r="N778" i="1"/>
  <c r="O778" i="1" s="1"/>
  <c r="M780" i="1" l="1"/>
  <c r="N779" i="1"/>
  <c r="O779" i="1" s="1"/>
  <c r="M781" i="1" l="1"/>
  <c r="N780" i="1"/>
  <c r="O780" i="1" s="1"/>
  <c r="M782" i="1" l="1"/>
  <c r="N781" i="1"/>
  <c r="O781" i="1" s="1"/>
  <c r="M783" i="1" l="1"/>
  <c r="N782" i="1"/>
  <c r="O782" i="1" s="1"/>
  <c r="M784" i="1" l="1"/>
  <c r="N783" i="1"/>
  <c r="O783" i="1" s="1"/>
  <c r="M785" i="1" l="1"/>
  <c r="N784" i="1"/>
  <c r="O784" i="1" s="1"/>
  <c r="M786" i="1" l="1"/>
  <c r="N785" i="1"/>
  <c r="O785" i="1" s="1"/>
  <c r="M787" i="1" l="1"/>
  <c r="N786" i="1"/>
  <c r="O786" i="1" s="1"/>
  <c r="M788" i="1" l="1"/>
  <c r="N787" i="1"/>
  <c r="O787" i="1" s="1"/>
  <c r="M789" i="1" l="1"/>
  <c r="N788" i="1"/>
  <c r="O788" i="1" s="1"/>
  <c r="M790" i="1" l="1"/>
  <c r="N789" i="1"/>
  <c r="O789" i="1" s="1"/>
  <c r="M791" i="1" l="1"/>
  <c r="N790" i="1"/>
  <c r="O790" i="1" s="1"/>
  <c r="N791" i="1" l="1"/>
  <c r="O791" i="1" s="1"/>
  <c r="M792" i="1"/>
  <c r="N792" i="1" l="1"/>
  <c r="O792" i="1" s="1"/>
  <c r="M793" i="1"/>
  <c r="M794" i="1" l="1"/>
  <c r="N793" i="1"/>
  <c r="O793" i="1" s="1"/>
  <c r="M795" i="1" l="1"/>
  <c r="N794" i="1"/>
  <c r="O794" i="1" s="1"/>
  <c r="N795" i="1" l="1"/>
  <c r="O795" i="1" s="1"/>
  <c r="M796" i="1"/>
  <c r="N796" i="1" l="1"/>
  <c r="O796" i="1" s="1"/>
  <c r="M797" i="1"/>
  <c r="M798" i="1" l="1"/>
  <c r="N797" i="1"/>
  <c r="O797" i="1" s="1"/>
  <c r="M799" i="1" l="1"/>
  <c r="N798" i="1"/>
  <c r="O798" i="1" s="1"/>
  <c r="N799" i="1" l="1"/>
  <c r="O799" i="1" s="1"/>
  <c r="M800" i="1"/>
  <c r="N800" i="1" l="1"/>
  <c r="O800" i="1" s="1"/>
  <c r="M801" i="1"/>
  <c r="M802" i="1" l="1"/>
  <c r="N801" i="1"/>
  <c r="O801" i="1" s="1"/>
  <c r="M803" i="1" l="1"/>
  <c r="N802" i="1"/>
  <c r="O802" i="1" s="1"/>
  <c r="M804" i="1" l="1"/>
  <c r="N803" i="1"/>
  <c r="O803" i="1" s="1"/>
  <c r="M805" i="1" l="1"/>
  <c r="N804" i="1"/>
  <c r="O804" i="1" s="1"/>
  <c r="M806" i="1" l="1"/>
  <c r="N805" i="1"/>
  <c r="O805" i="1" s="1"/>
  <c r="M807" i="1" l="1"/>
  <c r="N806" i="1"/>
  <c r="O806" i="1" s="1"/>
  <c r="M808" i="1" l="1"/>
  <c r="N807" i="1"/>
  <c r="O807" i="1" s="1"/>
  <c r="M809" i="1" l="1"/>
  <c r="N808" i="1"/>
  <c r="O808" i="1" s="1"/>
  <c r="M810" i="1" l="1"/>
  <c r="N809" i="1"/>
  <c r="O809" i="1" s="1"/>
  <c r="M811" i="1" l="1"/>
  <c r="N810" i="1"/>
  <c r="O810" i="1" s="1"/>
  <c r="M812" i="1" l="1"/>
  <c r="N811" i="1"/>
  <c r="O811" i="1" s="1"/>
  <c r="M813" i="1" l="1"/>
  <c r="N812" i="1"/>
  <c r="O812" i="1" s="1"/>
  <c r="M814" i="1" l="1"/>
  <c r="N813" i="1"/>
  <c r="O813" i="1" s="1"/>
  <c r="M815" i="1" l="1"/>
  <c r="N814" i="1"/>
  <c r="O814" i="1" s="1"/>
  <c r="M816" i="1" l="1"/>
  <c r="N815" i="1"/>
  <c r="O815" i="1" s="1"/>
  <c r="M817" i="1" l="1"/>
  <c r="N816" i="1"/>
  <c r="O816" i="1" s="1"/>
  <c r="M818" i="1" l="1"/>
  <c r="N817" i="1"/>
  <c r="O817" i="1" s="1"/>
  <c r="M819" i="1" l="1"/>
  <c r="N818" i="1"/>
  <c r="O818" i="1" s="1"/>
  <c r="M820" i="1" l="1"/>
  <c r="N819" i="1"/>
  <c r="O819" i="1" s="1"/>
  <c r="M821" i="1" l="1"/>
  <c r="N820" i="1"/>
  <c r="O820" i="1" s="1"/>
  <c r="M822" i="1" l="1"/>
  <c r="N821" i="1"/>
  <c r="O821" i="1" s="1"/>
  <c r="M823" i="1" l="1"/>
  <c r="N822" i="1"/>
  <c r="O822" i="1" s="1"/>
  <c r="M824" i="1" l="1"/>
  <c r="N823" i="1"/>
  <c r="O823" i="1" s="1"/>
  <c r="M825" i="1" l="1"/>
  <c r="N824" i="1"/>
  <c r="O824" i="1" s="1"/>
  <c r="M826" i="1" l="1"/>
  <c r="N825" i="1"/>
  <c r="O825" i="1" s="1"/>
  <c r="M827" i="1" l="1"/>
  <c r="N826" i="1"/>
  <c r="O826" i="1" s="1"/>
  <c r="M828" i="1" l="1"/>
  <c r="N827" i="1"/>
  <c r="O827" i="1" s="1"/>
  <c r="M829" i="1" l="1"/>
  <c r="N828" i="1"/>
  <c r="O828" i="1" s="1"/>
  <c r="M830" i="1" l="1"/>
  <c r="N829" i="1"/>
  <c r="O829" i="1" s="1"/>
  <c r="M831" i="1" l="1"/>
  <c r="N830" i="1"/>
  <c r="O830" i="1" s="1"/>
  <c r="M832" i="1" l="1"/>
  <c r="N831" i="1"/>
  <c r="O831" i="1" s="1"/>
  <c r="M833" i="1" l="1"/>
  <c r="N832" i="1"/>
  <c r="O832" i="1" s="1"/>
  <c r="M834" i="1" l="1"/>
  <c r="N833" i="1"/>
  <c r="O833" i="1" s="1"/>
  <c r="M835" i="1" l="1"/>
  <c r="N834" i="1"/>
  <c r="O834" i="1" s="1"/>
  <c r="M836" i="1" l="1"/>
  <c r="N835" i="1"/>
  <c r="O835" i="1" s="1"/>
  <c r="M837" i="1" l="1"/>
  <c r="N836" i="1"/>
  <c r="O836" i="1" s="1"/>
  <c r="M838" i="1" l="1"/>
  <c r="N837" i="1"/>
  <c r="O837" i="1" s="1"/>
  <c r="M839" i="1" l="1"/>
  <c r="N838" i="1"/>
  <c r="O838" i="1" s="1"/>
  <c r="M840" i="1" l="1"/>
  <c r="N839" i="1"/>
  <c r="O839" i="1" s="1"/>
  <c r="M841" i="1" l="1"/>
  <c r="N840" i="1"/>
  <c r="O840" i="1" s="1"/>
  <c r="M842" i="1" l="1"/>
  <c r="N841" i="1"/>
  <c r="O841" i="1" s="1"/>
  <c r="M843" i="1" l="1"/>
  <c r="N842" i="1"/>
  <c r="O842" i="1" s="1"/>
  <c r="M844" i="1" l="1"/>
  <c r="N843" i="1"/>
  <c r="O843" i="1" s="1"/>
  <c r="M845" i="1" l="1"/>
  <c r="N844" i="1"/>
  <c r="O844" i="1" s="1"/>
  <c r="M846" i="1" l="1"/>
  <c r="N845" i="1"/>
  <c r="O845" i="1" s="1"/>
  <c r="M847" i="1" l="1"/>
  <c r="N846" i="1"/>
  <c r="O846" i="1" s="1"/>
  <c r="M848" i="1" l="1"/>
  <c r="N847" i="1"/>
  <c r="O847" i="1" s="1"/>
  <c r="M849" i="1" l="1"/>
  <c r="N848" i="1"/>
  <c r="O848" i="1" s="1"/>
  <c r="M850" i="1" l="1"/>
  <c r="N849" i="1"/>
  <c r="O849" i="1" s="1"/>
  <c r="M851" i="1" l="1"/>
  <c r="N850" i="1"/>
  <c r="O850" i="1" s="1"/>
  <c r="M852" i="1" l="1"/>
  <c r="N851" i="1"/>
  <c r="O851" i="1" s="1"/>
  <c r="M853" i="1" l="1"/>
  <c r="N852" i="1"/>
  <c r="O852" i="1" s="1"/>
  <c r="M854" i="1" l="1"/>
  <c r="N853" i="1"/>
  <c r="O853" i="1" s="1"/>
  <c r="M855" i="1" l="1"/>
  <c r="N854" i="1"/>
  <c r="O854" i="1" s="1"/>
  <c r="M856" i="1" l="1"/>
  <c r="N855" i="1"/>
  <c r="O855" i="1" s="1"/>
  <c r="M857" i="1" l="1"/>
  <c r="N856" i="1"/>
  <c r="O856" i="1" s="1"/>
  <c r="M858" i="1" l="1"/>
  <c r="N857" i="1"/>
  <c r="O857" i="1" s="1"/>
  <c r="M859" i="1" l="1"/>
  <c r="N858" i="1"/>
  <c r="O858" i="1" s="1"/>
  <c r="M860" i="1" l="1"/>
  <c r="N859" i="1"/>
  <c r="O859" i="1" s="1"/>
  <c r="M861" i="1" l="1"/>
  <c r="N860" i="1"/>
  <c r="O860" i="1" s="1"/>
  <c r="M862" i="1" l="1"/>
  <c r="N861" i="1"/>
  <c r="O861" i="1" s="1"/>
  <c r="M863" i="1" l="1"/>
  <c r="N862" i="1"/>
  <c r="O862" i="1" s="1"/>
  <c r="M864" i="1" l="1"/>
  <c r="N863" i="1"/>
  <c r="O863" i="1" s="1"/>
  <c r="M865" i="1" l="1"/>
  <c r="N864" i="1"/>
  <c r="O864" i="1" s="1"/>
  <c r="M866" i="1" l="1"/>
  <c r="N865" i="1"/>
  <c r="O865" i="1" s="1"/>
  <c r="M867" i="1" l="1"/>
  <c r="N866" i="1"/>
  <c r="O866" i="1" s="1"/>
  <c r="M868" i="1" l="1"/>
  <c r="N867" i="1"/>
  <c r="O867" i="1" s="1"/>
  <c r="M869" i="1" l="1"/>
  <c r="N868" i="1"/>
  <c r="O868" i="1" s="1"/>
  <c r="M870" i="1" l="1"/>
  <c r="N869" i="1"/>
  <c r="O869" i="1" s="1"/>
  <c r="M871" i="1" l="1"/>
  <c r="N870" i="1"/>
  <c r="O870" i="1" s="1"/>
  <c r="M872" i="1" l="1"/>
  <c r="N871" i="1"/>
  <c r="O871" i="1" s="1"/>
  <c r="M873" i="1" l="1"/>
  <c r="N872" i="1"/>
  <c r="O872" i="1" s="1"/>
  <c r="M874" i="1" l="1"/>
  <c r="N873" i="1"/>
  <c r="O873" i="1" s="1"/>
  <c r="M875" i="1" l="1"/>
  <c r="N874" i="1"/>
  <c r="O874" i="1" s="1"/>
  <c r="M876" i="1" l="1"/>
  <c r="N875" i="1"/>
  <c r="O875" i="1" s="1"/>
  <c r="M877" i="1" l="1"/>
  <c r="N876" i="1"/>
  <c r="O876" i="1" s="1"/>
  <c r="M878" i="1" l="1"/>
  <c r="N877" i="1"/>
  <c r="O877" i="1" s="1"/>
  <c r="M879" i="1" l="1"/>
  <c r="N878" i="1"/>
  <c r="O878" i="1" s="1"/>
  <c r="M880" i="1" l="1"/>
  <c r="N879" i="1"/>
  <c r="O879" i="1" s="1"/>
  <c r="M881" i="1" l="1"/>
  <c r="N880" i="1"/>
  <c r="O880" i="1" s="1"/>
  <c r="M882" i="1" l="1"/>
  <c r="N881" i="1"/>
  <c r="O881" i="1" s="1"/>
  <c r="M883" i="1" l="1"/>
  <c r="N882" i="1"/>
  <c r="O882" i="1" s="1"/>
  <c r="M884" i="1" l="1"/>
  <c r="N883" i="1"/>
  <c r="O883" i="1" s="1"/>
  <c r="M885" i="1" l="1"/>
  <c r="N884" i="1"/>
  <c r="O884" i="1" s="1"/>
  <c r="M886" i="1" l="1"/>
  <c r="N885" i="1"/>
  <c r="O885" i="1" s="1"/>
  <c r="M887" i="1" l="1"/>
  <c r="N886" i="1"/>
  <c r="O886" i="1" s="1"/>
  <c r="M888" i="1" l="1"/>
  <c r="N887" i="1"/>
  <c r="O887" i="1" s="1"/>
  <c r="M889" i="1" l="1"/>
  <c r="N888" i="1"/>
  <c r="O888" i="1" s="1"/>
  <c r="M890" i="1" l="1"/>
  <c r="N889" i="1"/>
  <c r="O889" i="1" s="1"/>
  <c r="M891" i="1" l="1"/>
  <c r="N890" i="1"/>
  <c r="O890" i="1" s="1"/>
  <c r="M892" i="1" l="1"/>
  <c r="N891" i="1"/>
  <c r="O891" i="1" s="1"/>
  <c r="M893" i="1" l="1"/>
  <c r="N892" i="1"/>
  <c r="O892" i="1" s="1"/>
  <c r="M894" i="1" l="1"/>
  <c r="N893" i="1"/>
  <c r="O893" i="1" s="1"/>
  <c r="M895" i="1" l="1"/>
  <c r="N894" i="1"/>
  <c r="O894" i="1" s="1"/>
  <c r="M896" i="1" l="1"/>
  <c r="N895" i="1"/>
  <c r="O895" i="1" s="1"/>
  <c r="M897" i="1" l="1"/>
  <c r="N896" i="1"/>
  <c r="O896" i="1" s="1"/>
  <c r="M898" i="1" l="1"/>
  <c r="N897" i="1"/>
  <c r="O897" i="1" s="1"/>
  <c r="M899" i="1" l="1"/>
  <c r="N898" i="1"/>
  <c r="O898" i="1" s="1"/>
  <c r="M900" i="1" l="1"/>
  <c r="N899" i="1"/>
  <c r="O899" i="1" s="1"/>
  <c r="M901" i="1" l="1"/>
  <c r="N900" i="1"/>
  <c r="O900" i="1" s="1"/>
  <c r="M902" i="1" l="1"/>
  <c r="N901" i="1"/>
  <c r="O901" i="1" s="1"/>
  <c r="M903" i="1" l="1"/>
  <c r="N902" i="1"/>
  <c r="O902" i="1" s="1"/>
  <c r="M904" i="1" l="1"/>
  <c r="N903" i="1"/>
  <c r="O903" i="1" s="1"/>
  <c r="M905" i="1" l="1"/>
  <c r="N904" i="1"/>
  <c r="O904" i="1" s="1"/>
  <c r="M906" i="1" l="1"/>
  <c r="N905" i="1"/>
  <c r="O905" i="1" s="1"/>
  <c r="M907" i="1" l="1"/>
  <c r="N906" i="1"/>
  <c r="O906" i="1" s="1"/>
  <c r="M908" i="1" l="1"/>
  <c r="N907" i="1"/>
  <c r="O907" i="1" s="1"/>
  <c r="M909" i="1" l="1"/>
  <c r="N908" i="1"/>
  <c r="O908" i="1" s="1"/>
  <c r="N909" i="1" l="1"/>
  <c r="O909" i="1" s="1"/>
  <c r="M910" i="1"/>
  <c r="M911" i="1" l="1"/>
  <c r="N910" i="1"/>
  <c r="O910" i="1" s="1"/>
  <c r="M912" i="1" l="1"/>
  <c r="N911" i="1"/>
  <c r="O911" i="1" s="1"/>
  <c r="N912" i="1" l="1"/>
  <c r="O912" i="1" s="1"/>
  <c r="M913" i="1"/>
  <c r="N913" i="1" l="1"/>
  <c r="O913" i="1" s="1"/>
  <c r="M914" i="1"/>
  <c r="M915" i="1" l="1"/>
  <c r="N914" i="1"/>
  <c r="O914" i="1" s="1"/>
  <c r="N915" i="1" l="1"/>
  <c r="O915" i="1" s="1"/>
  <c r="M916" i="1"/>
  <c r="N916" i="1" l="1"/>
  <c r="O916" i="1" s="1"/>
  <c r="M917" i="1"/>
  <c r="M918" i="1" l="1"/>
  <c r="N917" i="1"/>
  <c r="O917" i="1" s="1"/>
  <c r="M919" i="1" l="1"/>
  <c r="N918" i="1"/>
  <c r="O918" i="1" s="1"/>
  <c r="N919" i="1" l="1"/>
  <c r="O919" i="1" s="1"/>
  <c r="M920" i="1"/>
  <c r="N920" i="1" l="1"/>
  <c r="O920" i="1" s="1"/>
  <c r="M921" i="1"/>
  <c r="M922" i="1" l="1"/>
  <c r="N921" i="1"/>
  <c r="O921" i="1" s="1"/>
  <c r="M923" i="1" l="1"/>
  <c r="N922" i="1"/>
  <c r="O922" i="1" s="1"/>
  <c r="N923" i="1" l="1"/>
  <c r="O923" i="1" s="1"/>
  <c r="M924" i="1"/>
  <c r="N924" i="1" l="1"/>
  <c r="O924" i="1" s="1"/>
  <c r="M925" i="1"/>
  <c r="M926" i="1" l="1"/>
  <c r="N925" i="1"/>
  <c r="O925" i="1" s="1"/>
  <c r="M927" i="1" l="1"/>
  <c r="N926" i="1"/>
  <c r="O926" i="1" s="1"/>
  <c r="N927" i="1" l="1"/>
  <c r="O927" i="1" s="1"/>
  <c r="M928" i="1"/>
  <c r="N928" i="1" l="1"/>
  <c r="O928" i="1" s="1"/>
  <c r="M929" i="1"/>
  <c r="M930" i="1" l="1"/>
  <c r="N929" i="1"/>
  <c r="O929" i="1" s="1"/>
  <c r="M931" i="1" l="1"/>
  <c r="N930" i="1"/>
  <c r="O930" i="1" s="1"/>
  <c r="N931" i="1" l="1"/>
  <c r="O931" i="1" s="1"/>
  <c r="M932" i="1"/>
  <c r="N932" i="1" l="1"/>
  <c r="O932" i="1" s="1"/>
  <c r="M933" i="1"/>
  <c r="M934" i="1" l="1"/>
  <c r="N933" i="1"/>
  <c r="O933" i="1" s="1"/>
  <c r="M935" i="1" l="1"/>
  <c r="N934" i="1"/>
  <c r="O934" i="1" s="1"/>
  <c r="N935" i="1" l="1"/>
  <c r="O935" i="1" s="1"/>
  <c r="M936" i="1"/>
  <c r="M937" i="1" l="1"/>
  <c r="N936" i="1"/>
  <c r="O936" i="1" s="1"/>
  <c r="M938" i="1" l="1"/>
  <c r="N937" i="1"/>
  <c r="O937" i="1" s="1"/>
  <c r="M939" i="1" l="1"/>
  <c r="N938" i="1"/>
  <c r="O938" i="1" s="1"/>
  <c r="M940" i="1" l="1"/>
  <c r="N939" i="1"/>
  <c r="O939" i="1" s="1"/>
  <c r="M941" i="1" l="1"/>
  <c r="N940" i="1"/>
  <c r="O940" i="1" s="1"/>
  <c r="M942" i="1" l="1"/>
  <c r="N941" i="1"/>
  <c r="O941" i="1" s="1"/>
  <c r="M943" i="1" l="1"/>
  <c r="N942" i="1"/>
  <c r="O942" i="1" s="1"/>
  <c r="M944" i="1" l="1"/>
  <c r="N943" i="1"/>
  <c r="O943" i="1" s="1"/>
  <c r="M945" i="1" l="1"/>
  <c r="N944" i="1"/>
  <c r="O944" i="1" s="1"/>
  <c r="M946" i="1" l="1"/>
  <c r="N945" i="1"/>
  <c r="O945" i="1" s="1"/>
  <c r="N946" i="1" l="1"/>
  <c r="O946" i="1" s="1"/>
  <c r="M947" i="1"/>
  <c r="M948" i="1" l="1"/>
  <c r="N947" i="1"/>
  <c r="O947" i="1" s="1"/>
  <c r="M949" i="1" l="1"/>
  <c r="N948" i="1"/>
  <c r="O948" i="1" s="1"/>
  <c r="M950" i="1" l="1"/>
  <c r="N949" i="1"/>
  <c r="O949" i="1" s="1"/>
  <c r="N950" i="1" l="1"/>
  <c r="O950" i="1" s="1"/>
  <c r="M951" i="1"/>
  <c r="M952" i="1" l="1"/>
  <c r="N951" i="1"/>
  <c r="O951" i="1" s="1"/>
  <c r="M953" i="1" l="1"/>
  <c r="N952" i="1"/>
  <c r="O952" i="1" s="1"/>
  <c r="M954" i="1" l="1"/>
  <c r="N953" i="1"/>
  <c r="O953" i="1" s="1"/>
  <c r="N954" i="1" l="1"/>
  <c r="O954" i="1" s="1"/>
  <c r="M955" i="1"/>
  <c r="M956" i="1" l="1"/>
  <c r="N955" i="1"/>
  <c r="O955" i="1" s="1"/>
  <c r="M957" i="1" l="1"/>
  <c r="N956" i="1"/>
  <c r="O956" i="1" s="1"/>
  <c r="M958" i="1" l="1"/>
  <c r="N957" i="1"/>
  <c r="O957" i="1" s="1"/>
  <c r="N958" i="1" l="1"/>
  <c r="O958" i="1" s="1"/>
  <c r="M959" i="1"/>
  <c r="M960" i="1" l="1"/>
  <c r="N959" i="1"/>
  <c r="O959" i="1" s="1"/>
  <c r="M961" i="1" l="1"/>
  <c r="N960" i="1"/>
  <c r="O960" i="1" s="1"/>
  <c r="N961" i="1" l="1"/>
  <c r="O961" i="1" s="1"/>
  <c r="M962" i="1"/>
  <c r="M963" i="1" l="1"/>
  <c r="N962" i="1"/>
  <c r="O962" i="1" s="1"/>
  <c r="N963" i="1" l="1"/>
  <c r="O963" i="1" s="1"/>
  <c r="M964" i="1"/>
  <c r="M965" i="1" l="1"/>
  <c r="N964" i="1"/>
  <c r="O964" i="1" s="1"/>
  <c r="M966" i="1" l="1"/>
  <c r="N965" i="1"/>
  <c r="O965" i="1" s="1"/>
  <c r="M967" i="1" l="1"/>
  <c r="N966" i="1"/>
  <c r="O966" i="1" s="1"/>
  <c r="M968" i="1" l="1"/>
  <c r="N967" i="1"/>
  <c r="O967" i="1" s="1"/>
  <c r="M969" i="1" l="1"/>
  <c r="N968" i="1"/>
  <c r="O968" i="1" s="1"/>
  <c r="M970" i="1" l="1"/>
  <c r="N969" i="1"/>
  <c r="O969" i="1" s="1"/>
  <c r="M971" i="1" l="1"/>
  <c r="N970" i="1"/>
  <c r="O970" i="1" s="1"/>
  <c r="M972" i="1" l="1"/>
  <c r="N971" i="1"/>
  <c r="O971" i="1" s="1"/>
  <c r="M973" i="1" l="1"/>
  <c r="N972" i="1"/>
  <c r="O972" i="1" s="1"/>
  <c r="M974" i="1" l="1"/>
  <c r="N973" i="1"/>
  <c r="O973" i="1" s="1"/>
  <c r="M975" i="1" l="1"/>
  <c r="N974" i="1"/>
  <c r="O974" i="1" s="1"/>
  <c r="M976" i="1" l="1"/>
  <c r="N975" i="1"/>
  <c r="O975" i="1" s="1"/>
  <c r="M977" i="1" l="1"/>
  <c r="N976" i="1"/>
  <c r="O976" i="1" s="1"/>
  <c r="M978" i="1" l="1"/>
  <c r="N977" i="1"/>
  <c r="O977" i="1" s="1"/>
  <c r="M979" i="1" l="1"/>
  <c r="N978" i="1"/>
  <c r="O978" i="1" s="1"/>
  <c r="M980" i="1" l="1"/>
  <c r="N979" i="1"/>
  <c r="O979" i="1" s="1"/>
  <c r="M981" i="1" l="1"/>
  <c r="N980" i="1"/>
  <c r="O980" i="1" s="1"/>
  <c r="N981" i="1" l="1"/>
  <c r="O981" i="1" s="1"/>
  <c r="M982" i="1"/>
  <c r="M983" i="1" l="1"/>
  <c r="N982" i="1"/>
  <c r="O982" i="1" s="1"/>
  <c r="N983" i="1" l="1"/>
  <c r="O983" i="1" s="1"/>
  <c r="M984" i="1"/>
  <c r="M985" i="1" l="1"/>
  <c r="N984" i="1"/>
  <c r="O984" i="1" s="1"/>
  <c r="M986" i="1" l="1"/>
  <c r="N985" i="1"/>
  <c r="O985" i="1" s="1"/>
  <c r="N986" i="1" l="1"/>
  <c r="O986" i="1" s="1"/>
  <c r="M987" i="1"/>
  <c r="M988" i="1" l="1"/>
  <c r="N987" i="1"/>
  <c r="O987" i="1" s="1"/>
  <c r="M989" i="1" l="1"/>
  <c r="N988" i="1"/>
  <c r="O988" i="1" s="1"/>
  <c r="M990" i="1" l="1"/>
  <c r="N989" i="1"/>
  <c r="O989" i="1" s="1"/>
  <c r="N990" i="1" l="1"/>
  <c r="O990" i="1" s="1"/>
  <c r="M991" i="1"/>
  <c r="M992" i="1" l="1"/>
  <c r="N991" i="1"/>
  <c r="O991" i="1" s="1"/>
  <c r="M993" i="1" l="1"/>
  <c r="N992" i="1"/>
  <c r="O992" i="1" s="1"/>
  <c r="M994" i="1" l="1"/>
  <c r="N993" i="1"/>
  <c r="O993" i="1" s="1"/>
  <c r="M995" i="1" l="1"/>
  <c r="N994" i="1"/>
  <c r="O994" i="1" s="1"/>
  <c r="M996" i="1" l="1"/>
  <c r="N995" i="1"/>
  <c r="O995" i="1" s="1"/>
  <c r="M997" i="1" l="1"/>
  <c r="N996" i="1"/>
  <c r="O996" i="1" s="1"/>
  <c r="M998" i="1" l="1"/>
  <c r="N997" i="1"/>
  <c r="O997" i="1" s="1"/>
  <c r="M999" i="1" l="1"/>
  <c r="N998" i="1"/>
  <c r="O998" i="1" s="1"/>
  <c r="M1000" i="1" l="1"/>
  <c r="N999" i="1"/>
  <c r="O999" i="1" s="1"/>
  <c r="M1001" i="1" l="1"/>
  <c r="N1000" i="1"/>
  <c r="O1000" i="1" s="1"/>
  <c r="M1002" i="1" l="1"/>
  <c r="N1001" i="1"/>
  <c r="O1001" i="1" s="1"/>
  <c r="M1003" i="1" l="1"/>
  <c r="N1002" i="1"/>
  <c r="O1002" i="1" s="1"/>
  <c r="M1004" i="1" l="1"/>
  <c r="N1003" i="1"/>
  <c r="O1003" i="1" s="1"/>
  <c r="M1005" i="1" l="1"/>
  <c r="N1004" i="1"/>
  <c r="O1004" i="1" s="1"/>
  <c r="M1006" i="1" l="1"/>
  <c r="N1005" i="1"/>
  <c r="O1005" i="1" s="1"/>
  <c r="M1007" i="1" l="1"/>
  <c r="N1006" i="1"/>
  <c r="O1006" i="1" s="1"/>
  <c r="M1008" i="1" l="1"/>
  <c r="N1007" i="1"/>
  <c r="O1007" i="1" s="1"/>
  <c r="M1009" i="1" l="1"/>
  <c r="N1008" i="1"/>
  <c r="O1008" i="1" s="1"/>
  <c r="M1010" i="1" l="1"/>
  <c r="N1009" i="1"/>
  <c r="O1009" i="1" s="1"/>
  <c r="M1011" i="1" l="1"/>
  <c r="N1010" i="1"/>
  <c r="O1010" i="1" s="1"/>
  <c r="M1012" i="1" l="1"/>
  <c r="N1011" i="1"/>
  <c r="O1011" i="1" s="1"/>
  <c r="M1013" i="1" l="1"/>
  <c r="N1012" i="1"/>
  <c r="O1012" i="1" s="1"/>
  <c r="M1014" i="1" l="1"/>
  <c r="N1013" i="1"/>
  <c r="O1013" i="1" s="1"/>
  <c r="M1015" i="1" l="1"/>
  <c r="N1014" i="1"/>
  <c r="O1014" i="1" s="1"/>
  <c r="M1016" i="1" l="1"/>
  <c r="N1015" i="1"/>
  <c r="O1015" i="1" s="1"/>
  <c r="M1017" i="1" l="1"/>
  <c r="N1016" i="1"/>
  <c r="O1016" i="1" s="1"/>
  <c r="M1018" i="1" l="1"/>
  <c r="N1017" i="1"/>
  <c r="O1017" i="1" s="1"/>
  <c r="M1019" i="1" l="1"/>
  <c r="N1018" i="1"/>
  <c r="O1018" i="1" s="1"/>
  <c r="M1020" i="1" l="1"/>
  <c r="N1019" i="1"/>
  <c r="O1019" i="1" s="1"/>
  <c r="M1021" i="1" l="1"/>
  <c r="N1020" i="1"/>
  <c r="O1020" i="1" s="1"/>
  <c r="M1022" i="1" l="1"/>
  <c r="N1021" i="1"/>
  <c r="O1021" i="1" s="1"/>
  <c r="M1023" i="1" l="1"/>
  <c r="N1022" i="1"/>
  <c r="O1022" i="1" s="1"/>
  <c r="M1024" i="1" l="1"/>
  <c r="N1023" i="1"/>
  <c r="O1023" i="1" s="1"/>
  <c r="M1025" i="1" l="1"/>
  <c r="N1024" i="1"/>
  <c r="O1024" i="1" s="1"/>
  <c r="M1026" i="1" l="1"/>
  <c r="N1025" i="1"/>
  <c r="O1025" i="1" s="1"/>
  <c r="M1027" i="1" l="1"/>
  <c r="N1026" i="1"/>
  <c r="O1026" i="1" s="1"/>
  <c r="M1028" i="1" l="1"/>
  <c r="N1027" i="1"/>
  <c r="O1027" i="1" s="1"/>
  <c r="M1029" i="1" l="1"/>
  <c r="N1028" i="1"/>
  <c r="O1028" i="1" s="1"/>
  <c r="M1030" i="1" l="1"/>
  <c r="N1029" i="1"/>
  <c r="O1029" i="1" s="1"/>
  <c r="M1031" i="1" l="1"/>
  <c r="N1030" i="1"/>
  <c r="O1030" i="1" s="1"/>
  <c r="M1032" i="1" l="1"/>
  <c r="N1031" i="1"/>
  <c r="O1031" i="1" s="1"/>
  <c r="M1033" i="1" l="1"/>
  <c r="N1032" i="1"/>
  <c r="O1032" i="1" s="1"/>
  <c r="M1034" i="1" l="1"/>
  <c r="N1033" i="1"/>
  <c r="O1033" i="1" s="1"/>
  <c r="M1035" i="1" l="1"/>
  <c r="N1034" i="1"/>
  <c r="O1034" i="1" s="1"/>
  <c r="M1036" i="1" l="1"/>
  <c r="N1035" i="1"/>
  <c r="O1035" i="1" s="1"/>
  <c r="N1036" i="1" l="1"/>
  <c r="O1036" i="1" s="1"/>
  <c r="M1037" i="1"/>
  <c r="N1037" i="1" l="1"/>
  <c r="O1037" i="1" s="1"/>
  <c r="M1038" i="1"/>
  <c r="M1039" i="1" l="1"/>
  <c r="N1038" i="1"/>
  <c r="O1038" i="1" s="1"/>
  <c r="M1040" i="1" l="1"/>
  <c r="N1039" i="1"/>
  <c r="O1039" i="1" s="1"/>
  <c r="M1041" i="1" l="1"/>
  <c r="N1040" i="1"/>
  <c r="O1040" i="1" s="1"/>
  <c r="N1041" i="1" l="1"/>
  <c r="O1041" i="1" s="1"/>
  <c r="M1042" i="1"/>
  <c r="M1043" i="1" l="1"/>
  <c r="N1042" i="1"/>
  <c r="O1042" i="1" s="1"/>
  <c r="M1044" i="1" l="1"/>
  <c r="N1043" i="1"/>
  <c r="O1043" i="1" s="1"/>
  <c r="M1045" i="1" l="1"/>
  <c r="N1044" i="1"/>
  <c r="O1044" i="1" s="1"/>
  <c r="M1046" i="1" l="1"/>
  <c r="N1045" i="1"/>
  <c r="O1045" i="1" s="1"/>
  <c r="N1046" i="1" l="1"/>
  <c r="O1046" i="1" s="1"/>
  <c r="M1047" i="1"/>
  <c r="M1048" i="1" l="1"/>
  <c r="N1047" i="1"/>
  <c r="O1047" i="1" s="1"/>
  <c r="M1049" i="1" l="1"/>
  <c r="N1048" i="1"/>
  <c r="O1048" i="1" s="1"/>
  <c r="N1049" i="1" l="1"/>
  <c r="O1049" i="1" s="1"/>
  <c r="M1050" i="1"/>
  <c r="N1050" i="1" l="1"/>
  <c r="O1050" i="1" s="1"/>
  <c r="M1051" i="1"/>
  <c r="N1051" i="1" l="1"/>
  <c r="O1051" i="1" s="1"/>
  <c r="M1052" i="1"/>
  <c r="N1052" i="1" l="1"/>
  <c r="O1052" i="1" s="1"/>
  <c r="M1053" i="1"/>
  <c r="N1053" i="1" l="1"/>
  <c r="O1053" i="1" s="1"/>
  <c r="M1054" i="1"/>
  <c r="N1054" i="1" l="1"/>
  <c r="O1054" i="1" s="1"/>
  <c r="M1055" i="1"/>
  <c r="N1055" i="1" l="1"/>
  <c r="O1055" i="1" s="1"/>
  <c r="M1056" i="1"/>
  <c r="N1056" i="1" l="1"/>
  <c r="O1056" i="1" s="1"/>
  <c r="M1057" i="1"/>
  <c r="N1057" i="1" l="1"/>
  <c r="O1057" i="1" s="1"/>
  <c r="M1058" i="1"/>
  <c r="N1058" i="1" l="1"/>
  <c r="O1058" i="1" s="1"/>
  <c r="M1059" i="1"/>
  <c r="N1059" i="1" l="1"/>
  <c r="O1059" i="1" s="1"/>
  <c r="M1060" i="1"/>
  <c r="N1060" i="1" l="1"/>
  <c r="O1060" i="1" s="1"/>
  <c r="M1061" i="1"/>
  <c r="N1061" i="1" l="1"/>
  <c r="O1061" i="1" s="1"/>
  <c r="M1062" i="1"/>
  <c r="N1062" i="1" l="1"/>
  <c r="O1062" i="1" s="1"/>
  <c r="M1063" i="1"/>
  <c r="N1063" i="1" l="1"/>
  <c r="O1063" i="1" s="1"/>
  <c r="M1064" i="1"/>
  <c r="N1064" i="1" l="1"/>
  <c r="O1064" i="1" s="1"/>
  <c r="M1065" i="1"/>
  <c r="N1065" i="1" l="1"/>
  <c r="O1065" i="1" s="1"/>
  <c r="M1066" i="1"/>
  <c r="N1066" i="1" l="1"/>
  <c r="O1066" i="1" s="1"/>
  <c r="M1067" i="1"/>
  <c r="N1067" i="1" l="1"/>
  <c r="O1067" i="1" s="1"/>
  <c r="M1068" i="1"/>
  <c r="N1068" i="1" l="1"/>
  <c r="O1068" i="1" s="1"/>
  <c r="M1069" i="1"/>
  <c r="N1069" i="1" l="1"/>
  <c r="O1069" i="1" s="1"/>
  <c r="M1070" i="1"/>
  <c r="N1070" i="1" l="1"/>
  <c r="O1070" i="1" s="1"/>
  <c r="M1071" i="1"/>
  <c r="N1071" i="1" l="1"/>
  <c r="O1071" i="1" s="1"/>
  <c r="M1072" i="1"/>
  <c r="N1072" i="1" l="1"/>
  <c r="O1072" i="1" s="1"/>
  <c r="M1073" i="1"/>
  <c r="N1073" i="1" l="1"/>
  <c r="O1073" i="1" s="1"/>
  <c r="M1074" i="1"/>
  <c r="N1074" i="1" l="1"/>
  <c r="O1074" i="1" s="1"/>
  <c r="M1075" i="1"/>
  <c r="N1075" i="1" l="1"/>
  <c r="O1075" i="1" s="1"/>
  <c r="M1076" i="1"/>
  <c r="N1076" i="1" l="1"/>
  <c r="O1076" i="1" s="1"/>
  <c r="M1077" i="1"/>
  <c r="N1077" i="1" l="1"/>
  <c r="O1077" i="1" s="1"/>
  <c r="M1078" i="1"/>
  <c r="N1078" i="1" l="1"/>
  <c r="O1078" i="1" s="1"/>
  <c r="M1079" i="1"/>
  <c r="N1079" i="1" l="1"/>
  <c r="O1079" i="1" s="1"/>
  <c r="M1080" i="1"/>
  <c r="N1080" i="1" l="1"/>
  <c r="O1080" i="1" s="1"/>
  <c r="M1081" i="1"/>
  <c r="N1081" i="1" l="1"/>
  <c r="O1081" i="1" s="1"/>
  <c r="M1082" i="1"/>
  <c r="N1082" i="1" l="1"/>
  <c r="O1082" i="1" s="1"/>
  <c r="M1083" i="1"/>
  <c r="N1083" i="1" l="1"/>
  <c r="O1083" i="1" s="1"/>
  <c r="M1084" i="1"/>
  <c r="N1084" i="1" l="1"/>
  <c r="O1084" i="1" s="1"/>
  <c r="M1085" i="1"/>
  <c r="N1085" i="1" l="1"/>
  <c r="O1085" i="1" s="1"/>
  <c r="M1086" i="1"/>
  <c r="N1086" i="1" l="1"/>
  <c r="O1086" i="1" s="1"/>
  <c r="M1087" i="1"/>
  <c r="N1087" i="1" l="1"/>
  <c r="O1087" i="1" s="1"/>
  <c r="M1088" i="1"/>
  <c r="N1088" i="1" l="1"/>
  <c r="O1088" i="1" s="1"/>
  <c r="M1089" i="1"/>
  <c r="N1089" i="1" l="1"/>
  <c r="O1089" i="1" s="1"/>
  <c r="M1090" i="1"/>
  <c r="N1090" i="1" l="1"/>
  <c r="O1090" i="1" s="1"/>
  <c r="M1091" i="1"/>
  <c r="N1091" i="1" l="1"/>
  <c r="O1091" i="1" s="1"/>
  <c r="M1092" i="1"/>
  <c r="N1092" i="1" l="1"/>
  <c r="O1092" i="1" s="1"/>
  <c r="M1093" i="1"/>
  <c r="N1093" i="1" l="1"/>
  <c r="O1093" i="1" s="1"/>
  <c r="M1094" i="1"/>
  <c r="N1094" i="1" l="1"/>
  <c r="O1094" i="1" s="1"/>
  <c r="M1095" i="1"/>
  <c r="N1095" i="1" l="1"/>
  <c r="O1095" i="1" s="1"/>
  <c r="M1096" i="1"/>
  <c r="N1096" i="1" l="1"/>
  <c r="O1096" i="1" s="1"/>
  <c r="M1097" i="1"/>
  <c r="N1097" i="1" l="1"/>
  <c r="O1097" i="1" s="1"/>
  <c r="M1098" i="1"/>
  <c r="N1098" i="1" l="1"/>
  <c r="O1098" i="1" s="1"/>
  <c r="M1099" i="1"/>
  <c r="N1099" i="1" l="1"/>
  <c r="O1099" i="1" s="1"/>
  <c r="M1100" i="1"/>
  <c r="N1100" i="1" l="1"/>
  <c r="O1100" i="1" s="1"/>
  <c r="M1101" i="1"/>
  <c r="N1101" i="1" l="1"/>
  <c r="O1101" i="1" s="1"/>
  <c r="M1102" i="1"/>
  <c r="N1102" i="1" l="1"/>
  <c r="O1102" i="1" s="1"/>
  <c r="M1103" i="1"/>
  <c r="N1103" i="1" l="1"/>
  <c r="O1103" i="1" s="1"/>
  <c r="M1104" i="1"/>
  <c r="N1104" i="1" l="1"/>
  <c r="O1104" i="1" s="1"/>
  <c r="M1105" i="1"/>
  <c r="N1105" i="1" l="1"/>
  <c r="O1105" i="1" s="1"/>
  <c r="M1106" i="1"/>
  <c r="N1106" i="1" l="1"/>
  <c r="O1106" i="1" s="1"/>
  <c r="M1107" i="1"/>
  <c r="N1107" i="1" l="1"/>
  <c r="O1107" i="1" s="1"/>
  <c r="M1108" i="1"/>
  <c r="N1108" i="1" l="1"/>
  <c r="O1108" i="1" s="1"/>
  <c r="M1109" i="1"/>
  <c r="N1109" i="1" l="1"/>
  <c r="O1109" i="1" s="1"/>
  <c r="M1110" i="1"/>
  <c r="N1110" i="1" l="1"/>
  <c r="O1110" i="1" s="1"/>
  <c r="M1111" i="1"/>
  <c r="N1111" i="1" l="1"/>
  <c r="O1111" i="1" s="1"/>
  <c r="M1112" i="1"/>
  <c r="N1112" i="1" l="1"/>
  <c r="O1112" i="1" s="1"/>
  <c r="M1113" i="1"/>
  <c r="N1113" i="1" l="1"/>
  <c r="O1113" i="1" s="1"/>
  <c r="M1114" i="1"/>
  <c r="N1114" i="1" l="1"/>
  <c r="O1114" i="1" s="1"/>
  <c r="M1115" i="1"/>
  <c r="N1115" i="1" l="1"/>
  <c r="O1115" i="1" s="1"/>
  <c r="M1116" i="1"/>
  <c r="N1116" i="1" l="1"/>
  <c r="O1116" i="1" s="1"/>
  <c r="M1117" i="1"/>
  <c r="N1117" i="1" l="1"/>
  <c r="O1117" i="1" s="1"/>
  <c r="M1118" i="1"/>
  <c r="N1118" i="1" l="1"/>
  <c r="O1118" i="1" s="1"/>
  <c r="M1119" i="1"/>
  <c r="N1119" i="1" l="1"/>
  <c r="O1119" i="1" s="1"/>
  <c r="M1120" i="1"/>
  <c r="N1120" i="1" l="1"/>
  <c r="O1120" i="1" s="1"/>
  <c r="M1121" i="1"/>
  <c r="N1121" i="1" l="1"/>
  <c r="O1121" i="1" s="1"/>
  <c r="M1122" i="1"/>
  <c r="N1122" i="1" l="1"/>
  <c r="O1122" i="1" s="1"/>
  <c r="M1123" i="1"/>
  <c r="N1123" i="1" l="1"/>
  <c r="O1123" i="1" s="1"/>
  <c r="M1124" i="1"/>
  <c r="N1124" i="1" l="1"/>
  <c r="O1124" i="1" s="1"/>
  <c r="M1125" i="1"/>
  <c r="N1125" i="1" l="1"/>
  <c r="O1125" i="1" s="1"/>
  <c r="M1126" i="1"/>
  <c r="N1126" i="1" l="1"/>
  <c r="O1126" i="1" s="1"/>
  <c r="M1127" i="1"/>
  <c r="N1127" i="1" l="1"/>
  <c r="O1127" i="1" s="1"/>
  <c r="M1128" i="1"/>
  <c r="N1128" i="1" l="1"/>
  <c r="O1128" i="1" s="1"/>
  <c r="M1129" i="1"/>
  <c r="N1129" i="1" l="1"/>
  <c r="O1129" i="1" s="1"/>
  <c r="M1130" i="1"/>
  <c r="N1130" i="1" l="1"/>
  <c r="O1130" i="1" s="1"/>
  <c r="M1131" i="1"/>
  <c r="N1131" i="1" l="1"/>
  <c r="O1131" i="1" s="1"/>
  <c r="M1132" i="1"/>
  <c r="N1132" i="1" l="1"/>
  <c r="O1132" i="1" s="1"/>
  <c r="M1133" i="1"/>
  <c r="N1133" i="1" l="1"/>
  <c r="O1133" i="1" s="1"/>
  <c r="M1134" i="1"/>
  <c r="N1134" i="1" l="1"/>
  <c r="O1134" i="1" s="1"/>
  <c r="M1135" i="1"/>
  <c r="N1135" i="1" l="1"/>
  <c r="O1135" i="1" s="1"/>
  <c r="M1136" i="1"/>
  <c r="N1136" i="1" l="1"/>
  <c r="O1136" i="1" s="1"/>
  <c r="M1137" i="1"/>
  <c r="N1137" i="1" l="1"/>
  <c r="O1137" i="1" s="1"/>
  <c r="M1138" i="1"/>
  <c r="N1138" i="1" l="1"/>
  <c r="O1138" i="1" s="1"/>
  <c r="M1139" i="1"/>
  <c r="N1139" i="1" l="1"/>
  <c r="O1139" i="1" s="1"/>
  <c r="M1140" i="1"/>
  <c r="N1140" i="1" l="1"/>
  <c r="O1140" i="1" s="1"/>
  <c r="M1141" i="1"/>
  <c r="N1141" i="1" l="1"/>
  <c r="O1141" i="1" s="1"/>
  <c r="M1142" i="1"/>
  <c r="N1142" i="1" l="1"/>
  <c r="O1142" i="1" s="1"/>
  <c r="M1143" i="1"/>
  <c r="N1143" i="1" l="1"/>
  <c r="O1143" i="1" s="1"/>
  <c r="M1144" i="1"/>
  <c r="N1144" i="1" l="1"/>
  <c r="O1144" i="1" s="1"/>
  <c r="M1145" i="1"/>
  <c r="N1145" i="1" l="1"/>
  <c r="O1145" i="1" s="1"/>
  <c r="M1146" i="1"/>
  <c r="N1146" i="1" l="1"/>
  <c r="O1146" i="1" s="1"/>
  <c r="M1147" i="1"/>
  <c r="N1147" i="1" l="1"/>
  <c r="O1147" i="1" s="1"/>
  <c r="M1148" i="1"/>
  <c r="N1148" i="1" l="1"/>
  <c r="O1148" i="1" s="1"/>
  <c r="M1149" i="1"/>
  <c r="N1149" i="1" l="1"/>
  <c r="O1149" i="1" s="1"/>
  <c r="M1150" i="1"/>
  <c r="N1150" i="1" l="1"/>
  <c r="O1150" i="1" s="1"/>
  <c r="M1151" i="1"/>
  <c r="N1151" i="1" l="1"/>
  <c r="O1151" i="1" s="1"/>
  <c r="M1152" i="1"/>
  <c r="N1152" i="1" l="1"/>
  <c r="O1152" i="1" s="1"/>
  <c r="M1153" i="1"/>
  <c r="N1153" i="1" l="1"/>
  <c r="O1153" i="1" s="1"/>
  <c r="M1154" i="1"/>
  <c r="N1154" i="1" l="1"/>
  <c r="O1154" i="1" s="1"/>
  <c r="M1155" i="1"/>
  <c r="N1155" i="1" l="1"/>
  <c r="O1155" i="1" s="1"/>
  <c r="M1156" i="1"/>
  <c r="N1156" i="1" l="1"/>
  <c r="O1156" i="1" s="1"/>
  <c r="M1157" i="1"/>
  <c r="N1157" i="1" l="1"/>
  <c r="O1157" i="1" s="1"/>
  <c r="M1158" i="1"/>
  <c r="N1158" i="1" l="1"/>
  <c r="O1158" i="1" s="1"/>
  <c r="M1159" i="1"/>
  <c r="N1159" i="1" l="1"/>
  <c r="O1159" i="1" s="1"/>
  <c r="M1160" i="1"/>
  <c r="N1160" i="1" l="1"/>
  <c r="O1160" i="1" s="1"/>
  <c r="M1161" i="1"/>
  <c r="N1161" i="1" l="1"/>
  <c r="O1161" i="1" s="1"/>
  <c r="M1162" i="1"/>
  <c r="N1162" i="1" l="1"/>
  <c r="O1162" i="1" s="1"/>
  <c r="M1163" i="1"/>
  <c r="N1163" i="1" l="1"/>
  <c r="O1163" i="1" s="1"/>
  <c r="M1164" i="1"/>
  <c r="N1164" i="1" l="1"/>
  <c r="O1164" i="1" s="1"/>
  <c r="M1165" i="1"/>
  <c r="N1165" i="1" l="1"/>
  <c r="O1165" i="1" s="1"/>
  <c r="M1166" i="1"/>
  <c r="N1166" i="1" l="1"/>
  <c r="O1166" i="1" s="1"/>
  <c r="M1167" i="1"/>
  <c r="N1167" i="1" l="1"/>
  <c r="O1167" i="1" s="1"/>
  <c r="M1168" i="1"/>
  <c r="N1168" i="1" l="1"/>
  <c r="O1168" i="1" s="1"/>
  <c r="M1169" i="1"/>
  <c r="N1169" i="1" l="1"/>
  <c r="O1169" i="1" s="1"/>
  <c r="M1170" i="1"/>
  <c r="N1170" i="1" l="1"/>
  <c r="O1170" i="1" s="1"/>
  <c r="M1171" i="1"/>
  <c r="M1172" i="1" l="1"/>
  <c r="N1171" i="1"/>
  <c r="O1171" i="1" s="1"/>
  <c r="M1173" i="1" l="1"/>
  <c r="N1172" i="1"/>
  <c r="O1172" i="1" s="1"/>
  <c r="N1173" i="1" l="1"/>
  <c r="O1173" i="1" s="1"/>
  <c r="M1174" i="1"/>
  <c r="N1174" i="1" l="1"/>
  <c r="O1174" i="1" s="1"/>
  <c r="M1175" i="1"/>
  <c r="M1176" i="1" l="1"/>
  <c r="N1175" i="1"/>
  <c r="O1175" i="1" s="1"/>
  <c r="M1177" i="1" l="1"/>
  <c r="N1176" i="1"/>
  <c r="O1176" i="1" s="1"/>
  <c r="N1177" i="1" l="1"/>
  <c r="O1177" i="1" s="1"/>
  <c r="M1178" i="1"/>
  <c r="N1178" i="1" l="1"/>
  <c r="O1178" i="1" s="1"/>
  <c r="M1179" i="1"/>
  <c r="M1180" i="1" l="1"/>
  <c r="N1179" i="1"/>
  <c r="O1179" i="1" s="1"/>
  <c r="M1181" i="1" l="1"/>
  <c r="N1180" i="1"/>
  <c r="O1180" i="1" s="1"/>
  <c r="N1181" i="1" l="1"/>
  <c r="O1181" i="1" s="1"/>
  <c r="M1182" i="1"/>
  <c r="N1182" i="1" l="1"/>
  <c r="O1182" i="1" s="1"/>
  <c r="M1183" i="1"/>
  <c r="M1184" i="1" l="1"/>
  <c r="N1183" i="1"/>
  <c r="O1183" i="1" s="1"/>
  <c r="M1185" i="1" l="1"/>
  <c r="N1184" i="1"/>
  <c r="O1184" i="1" s="1"/>
  <c r="N1185" i="1" l="1"/>
  <c r="O1185" i="1" s="1"/>
  <c r="M1186" i="1"/>
  <c r="N1186" i="1" l="1"/>
  <c r="O1186" i="1" s="1"/>
  <c r="M1187" i="1"/>
  <c r="M1188" i="1" l="1"/>
  <c r="N1187" i="1"/>
  <c r="O1187" i="1" s="1"/>
  <c r="M1189" i="1" l="1"/>
  <c r="N1188" i="1"/>
  <c r="O1188" i="1" s="1"/>
  <c r="N1189" i="1" l="1"/>
  <c r="O1189" i="1" s="1"/>
  <c r="M1190" i="1"/>
  <c r="N1190" i="1" l="1"/>
  <c r="O1190" i="1" s="1"/>
  <c r="M1191" i="1"/>
  <c r="M1192" i="1" l="1"/>
  <c r="N1191" i="1"/>
  <c r="O1191" i="1" s="1"/>
  <c r="M1193" i="1" l="1"/>
  <c r="N1192" i="1"/>
  <c r="O1192" i="1" s="1"/>
  <c r="N1193" i="1" l="1"/>
  <c r="O1193" i="1" s="1"/>
  <c r="M1194" i="1"/>
  <c r="N1194" i="1" l="1"/>
  <c r="O1194" i="1" s="1"/>
  <c r="M1195" i="1"/>
  <c r="M1196" i="1" l="1"/>
  <c r="N1195" i="1"/>
  <c r="O1195" i="1" s="1"/>
  <c r="M1197" i="1" l="1"/>
  <c r="N1196" i="1"/>
  <c r="O1196" i="1" s="1"/>
  <c r="N1197" i="1" l="1"/>
  <c r="O1197" i="1" s="1"/>
  <c r="M1198" i="1"/>
  <c r="N1198" i="1" l="1"/>
  <c r="O1198" i="1" s="1"/>
  <c r="M1199" i="1"/>
  <c r="M1200" i="1" l="1"/>
  <c r="N1199" i="1"/>
  <c r="O1199" i="1" s="1"/>
  <c r="M1201" i="1" l="1"/>
  <c r="N1200" i="1"/>
  <c r="O1200" i="1" s="1"/>
  <c r="N1201" i="1" l="1"/>
  <c r="O1201" i="1" s="1"/>
  <c r="M1202" i="1"/>
  <c r="N1202" i="1" l="1"/>
  <c r="O1202" i="1" s="1"/>
  <c r="M1203" i="1"/>
  <c r="M1204" i="1" l="1"/>
  <c r="N1203" i="1"/>
  <c r="O1203" i="1" s="1"/>
  <c r="M1205" i="1" l="1"/>
  <c r="N1204" i="1"/>
  <c r="O1204" i="1" s="1"/>
  <c r="N1205" i="1" l="1"/>
  <c r="O1205" i="1" s="1"/>
  <c r="M1206" i="1"/>
  <c r="N1206" i="1" l="1"/>
  <c r="O1206" i="1" s="1"/>
  <c r="M1207" i="1"/>
  <c r="M1208" i="1" l="1"/>
  <c r="N1207" i="1"/>
  <c r="O1207" i="1" s="1"/>
  <c r="M1209" i="1" l="1"/>
  <c r="N1208" i="1"/>
  <c r="O1208" i="1" s="1"/>
  <c r="N1209" i="1" l="1"/>
  <c r="O1209" i="1" s="1"/>
  <c r="M1210" i="1"/>
  <c r="N1210" i="1" l="1"/>
  <c r="O1210" i="1" s="1"/>
  <c r="M1211" i="1"/>
  <c r="M1212" i="1" l="1"/>
  <c r="N1211" i="1"/>
  <c r="O1211" i="1" s="1"/>
  <c r="M1213" i="1" l="1"/>
  <c r="N1212" i="1"/>
  <c r="O1212" i="1" s="1"/>
  <c r="N1213" i="1" l="1"/>
  <c r="O1213" i="1" s="1"/>
  <c r="M1214" i="1"/>
  <c r="N1214" i="1" l="1"/>
  <c r="O1214" i="1" s="1"/>
  <c r="M1215" i="1"/>
  <c r="M1216" i="1" l="1"/>
  <c r="N1215" i="1"/>
  <c r="O1215" i="1" s="1"/>
  <c r="M1217" i="1" l="1"/>
  <c r="N1216" i="1"/>
  <c r="O1216" i="1" s="1"/>
  <c r="N1217" i="1" l="1"/>
  <c r="O1217" i="1" s="1"/>
  <c r="M1218" i="1"/>
  <c r="N1218" i="1" l="1"/>
  <c r="O1218" i="1" s="1"/>
  <c r="M1219" i="1"/>
  <c r="M1220" i="1" l="1"/>
  <c r="N1219" i="1"/>
  <c r="O1219" i="1" s="1"/>
  <c r="M1221" i="1" l="1"/>
  <c r="N1220" i="1"/>
  <c r="O1220" i="1" s="1"/>
  <c r="N1221" i="1" l="1"/>
  <c r="O1221" i="1" s="1"/>
  <c r="M1222" i="1"/>
  <c r="N1222" i="1" l="1"/>
  <c r="O1222" i="1" s="1"/>
  <c r="M1223" i="1"/>
  <c r="M1224" i="1" l="1"/>
  <c r="N1223" i="1"/>
  <c r="O1223" i="1" s="1"/>
  <c r="M1225" i="1" l="1"/>
  <c r="N1224" i="1"/>
  <c r="O1224" i="1" s="1"/>
  <c r="N1225" i="1" l="1"/>
  <c r="O1225" i="1" s="1"/>
  <c r="M1226" i="1"/>
  <c r="N1226" i="1" l="1"/>
  <c r="O1226" i="1" s="1"/>
  <c r="M1227" i="1"/>
  <c r="M1228" i="1" l="1"/>
  <c r="N1227" i="1"/>
  <c r="O1227" i="1" s="1"/>
  <c r="M1229" i="1" l="1"/>
  <c r="N1228" i="1"/>
  <c r="O1228" i="1" s="1"/>
  <c r="N1229" i="1" l="1"/>
  <c r="O1229" i="1" s="1"/>
  <c r="M1230" i="1"/>
  <c r="N1230" i="1" l="1"/>
  <c r="O1230" i="1" s="1"/>
  <c r="M1231" i="1"/>
  <c r="M1232" i="1" l="1"/>
  <c r="N1231" i="1"/>
  <c r="O1231" i="1" s="1"/>
  <c r="M1233" i="1" l="1"/>
  <c r="N1232" i="1"/>
  <c r="O1232" i="1" s="1"/>
  <c r="N1233" i="1" l="1"/>
  <c r="O1233" i="1" s="1"/>
  <c r="M1234" i="1"/>
  <c r="N1234" i="1" l="1"/>
  <c r="O1234" i="1" s="1"/>
  <c r="M1235" i="1"/>
  <c r="M1236" i="1" l="1"/>
  <c r="N1235" i="1"/>
  <c r="O1235" i="1" s="1"/>
  <c r="M1237" i="1" l="1"/>
  <c r="N1236" i="1"/>
  <c r="O1236" i="1" s="1"/>
  <c r="N1237" i="1" l="1"/>
  <c r="O1237" i="1" s="1"/>
  <c r="M1238" i="1"/>
  <c r="N1238" i="1" l="1"/>
  <c r="O1238" i="1" s="1"/>
  <c r="M1239" i="1"/>
  <c r="M1240" i="1" l="1"/>
  <c r="N1239" i="1"/>
  <c r="O1239" i="1" s="1"/>
  <c r="M1241" i="1" l="1"/>
  <c r="N1240" i="1"/>
  <c r="O1240" i="1" s="1"/>
  <c r="N1241" i="1" l="1"/>
  <c r="O1241" i="1" s="1"/>
  <c r="M1242" i="1"/>
  <c r="N1242" i="1" l="1"/>
  <c r="O1242" i="1" s="1"/>
  <c r="M1243" i="1"/>
  <c r="M1244" i="1" l="1"/>
  <c r="N1243" i="1"/>
  <c r="O1243" i="1" s="1"/>
  <c r="M1245" i="1" l="1"/>
  <c r="N1244" i="1"/>
  <c r="O1244" i="1" s="1"/>
  <c r="N1245" i="1" l="1"/>
  <c r="O1245" i="1" s="1"/>
  <c r="M1246" i="1"/>
  <c r="N1246" i="1" l="1"/>
  <c r="O1246" i="1" s="1"/>
  <c r="M1247" i="1"/>
  <c r="M1248" i="1" l="1"/>
  <c r="N1247" i="1"/>
  <c r="O1247" i="1" s="1"/>
  <c r="M1249" i="1" l="1"/>
  <c r="N1248" i="1"/>
  <c r="O1248" i="1" s="1"/>
  <c r="N1249" i="1" l="1"/>
  <c r="O1249" i="1" s="1"/>
  <c r="M1250" i="1"/>
  <c r="N1250" i="1" l="1"/>
  <c r="O1250" i="1" s="1"/>
  <c r="M1251" i="1"/>
  <c r="M1252" i="1" l="1"/>
  <c r="N1251" i="1"/>
  <c r="O1251" i="1" s="1"/>
  <c r="M1253" i="1" l="1"/>
  <c r="N1252" i="1"/>
  <c r="O1252" i="1" s="1"/>
  <c r="N1253" i="1" l="1"/>
  <c r="O1253" i="1" s="1"/>
  <c r="M1254" i="1"/>
  <c r="N1254" i="1" l="1"/>
  <c r="O1254" i="1" s="1"/>
  <c r="M1255" i="1"/>
  <c r="M1256" i="1" l="1"/>
  <c r="N1255" i="1"/>
  <c r="O1255" i="1" s="1"/>
  <c r="M1257" i="1" l="1"/>
  <c r="N1256" i="1"/>
  <c r="O1256" i="1" s="1"/>
  <c r="N1257" i="1" l="1"/>
  <c r="O1257" i="1" s="1"/>
  <c r="M1258" i="1"/>
  <c r="N1258" i="1" l="1"/>
  <c r="O1258" i="1" s="1"/>
  <c r="M1259" i="1"/>
  <c r="M1260" i="1" l="1"/>
  <c r="N1259" i="1"/>
  <c r="O1259" i="1" s="1"/>
  <c r="M1261" i="1" l="1"/>
  <c r="N1260" i="1"/>
  <c r="O1260" i="1" s="1"/>
  <c r="N1261" i="1" l="1"/>
  <c r="O1261" i="1" s="1"/>
  <c r="M1262" i="1"/>
  <c r="N1262" i="1" l="1"/>
  <c r="O1262" i="1" s="1"/>
  <c r="M1263" i="1"/>
  <c r="M1264" i="1" l="1"/>
  <c r="N1263" i="1"/>
  <c r="O1263" i="1" s="1"/>
  <c r="M1265" i="1" l="1"/>
  <c r="N1264" i="1"/>
  <c r="O1264" i="1" s="1"/>
  <c r="N1265" i="1" l="1"/>
  <c r="O1265" i="1" s="1"/>
  <c r="M1266" i="1"/>
  <c r="N1266" i="1" l="1"/>
  <c r="O1266" i="1" s="1"/>
  <c r="M1267" i="1"/>
  <c r="M1268" i="1" l="1"/>
  <c r="N1267" i="1"/>
  <c r="O1267" i="1" s="1"/>
  <c r="M1269" i="1" l="1"/>
  <c r="N1268" i="1"/>
  <c r="O1268" i="1" s="1"/>
  <c r="N1269" i="1" l="1"/>
  <c r="O1269" i="1" s="1"/>
  <c r="M1270" i="1"/>
  <c r="N1270" i="1" l="1"/>
  <c r="O1270" i="1" s="1"/>
  <c r="M1271" i="1"/>
  <c r="M1272" i="1" l="1"/>
  <c r="N1271" i="1"/>
  <c r="O1271" i="1" s="1"/>
  <c r="M1273" i="1" l="1"/>
  <c r="N1272" i="1"/>
  <c r="O1272" i="1" s="1"/>
  <c r="N1273" i="1" l="1"/>
  <c r="O1273" i="1" s="1"/>
  <c r="M1274" i="1"/>
  <c r="N1274" i="1" l="1"/>
  <c r="O1274" i="1" s="1"/>
  <c r="M1275" i="1"/>
  <c r="M1276" i="1" l="1"/>
  <c r="N1275" i="1"/>
  <c r="O1275" i="1" s="1"/>
  <c r="M1277" i="1" l="1"/>
  <c r="N1276" i="1"/>
  <c r="O1276" i="1" s="1"/>
  <c r="N1277" i="1" l="1"/>
  <c r="O1277" i="1" s="1"/>
  <c r="M1278" i="1"/>
  <c r="N1278" i="1" l="1"/>
  <c r="O1278" i="1" s="1"/>
  <c r="M1279" i="1"/>
  <c r="M1280" i="1" l="1"/>
  <c r="N1279" i="1"/>
  <c r="O1279" i="1" s="1"/>
  <c r="M1281" i="1" l="1"/>
  <c r="N1280" i="1"/>
  <c r="O1280" i="1" s="1"/>
  <c r="N1281" i="1" l="1"/>
  <c r="O1281" i="1" s="1"/>
  <c r="M1282" i="1"/>
  <c r="N1282" i="1" l="1"/>
  <c r="O1282" i="1" s="1"/>
  <c r="M1283" i="1"/>
  <c r="M1284" i="1" l="1"/>
  <c r="N1283" i="1"/>
  <c r="O1283" i="1" s="1"/>
  <c r="M1285" i="1" l="1"/>
  <c r="N1284" i="1"/>
  <c r="O1284" i="1" s="1"/>
  <c r="M1286" i="1" l="1"/>
  <c r="N1285" i="1"/>
  <c r="O1285" i="1" s="1"/>
  <c r="M1287" i="1" l="1"/>
  <c r="N1286" i="1"/>
  <c r="O1286" i="1" s="1"/>
  <c r="M1288" i="1" l="1"/>
  <c r="N1287" i="1"/>
  <c r="O1287" i="1" s="1"/>
  <c r="M1289" i="1" l="1"/>
  <c r="N1288" i="1"/>
  <c r="O1288" i="1" s="1"/>
  <c r="M1290" i="1" l="1"/>
  <c r="N1289" i="1"/>
  <c r="O1289" i="1" s="1"/>
  <c r="M1291" i="1" l="1"/>
  <c r="N1290" i="1"/>
  <c r="O1290" i="1" s="1"/>
  <c r="M1292" i="1" l="1"/>
  <c r="N1291" i="1"/>
  <c r="O1291" i="1" s="1"/>
  <c r="M1293" i="1" l="1"/>
  <c r="N1292" i="1"/>
  <c r="O1292" i="1" s="1"/>
  <c r="M1294" i="1" l="1"/>
  <c r="N1293" i="1"/>
  <c r="O1293" i="1" s="1"/>
  <c r="M1295" i="1" l="1"/>
  <c r="N1294" i="1"/>
  <c r="O1294" i="1" s="1"/>
  <c r="M1296" i="1" l="1"/>
  <c r="N1295" i="1"/>
  <c r="O1295" i="1" s="1"/>
  <c r="M1297" i="1" l="1"/>
  <c r="N1296" i="1"/>
  <c r="O1296" i="1" s="1"/>
  <c r="M1298" i="1" l="1"/>
  <c r="N1297" i="1"/>
  <c r="O1297" i="1" s="1"/>
  <c r="M1299" i="1" l="1"/>
  <c r="N1298" i="1"/>
  <c r="O1298" i="1" s="1"/>
  <c r="M1300" i="1" l="1"/>
  <c r="N1299" i="1"/>
  <c r="O1299" i="1" s="1"/>
  <c r="M1301" i="1" l="1"/>
  <c r="N1300" i="1"/>
  <c r="O1300" i="1" s="1"/>
  <c r="M1302" i="1" l="1"/>
  <c r="N1301" i="1"/>
  <c r="O1301" i="1" s="1"/>
  <c r="M1303" i="1" l="1"/>
  <c r="N1302" i="1"/>
  <c r="O1302" i="1" s="1"/>
  <c r="M1304" i="1" l="1"/>
  <c r="N1303" i="1"/>
  <c r="O1303" i="1" s="1"/>
  <c r="M1305" i="1" l="1"/>
  <c r="N1304" i="1"/>
  <c r="O1304" i="1" s="1"/>
  <c r="M1306" i="1" l="1"/>
  <c r="N1305" i="1"/>
  <c r="O1305" i="1" s="1"/>
  <c r="M1307" i="1" l="1"/>
  <c r="N1306" i="1"/>
  <c r="O1306" i="1" s="1"/>
  <c r="M1308" i="1" l="1"/>
  <c r="N1307" i="1"/>
  <c r="O1307" i="1" s="1"/>
  <c r="M1309" i="1" l="1"/>
  <c r="N1308" i="1"/>
  <c r="O1308" i="1" s="1"/>
  <c r="M1310" i="1" l="1"/>
  <c r="N1309" i="1"/>
  <c r="O1309" i="1" s="1"/>
  <c r="M1311" i="1" l="1"/>
  <c r="N1310" i="1"/>
  <c r="O1310" i="1" s="1"/>
  <c r="M1312" i="1" l="1"/>
  <c r="N1311" i="1"/>
  <c r="O1311" i="1" s="1"/>
  <c r="M1313" i="1" l="1"/>
  <c r="N1312" i="1"/>
  <c r="O1312" i="1" s="1"/>
  <c r="M1314" i="1" l="1"/>
  <c r="N1313" i="1"/>
  <c r="O1313" i="1" s="1"/>
  <c r="M1315" i="1" l="1"/>
  <c r="N1314" i="1"/>
  <c r="O1314" i="1" s="1"/>
  <c r="M1316" i="1" l="1"/>
  <c r="N1315" i="1"/>
  <c r="O1315" i="1" s="1"/>
  <c r="M1317" i="1" l="1"/>
  <c r="N1316" i="1"/>
  <c r="O1316" i="1" s="1"/>
  <c r="M1318" i="1" l="1"/>
  <c r="N1317" i="1"/>
  <c r="O1317" i="1" s="1"/>
  <c r="M1319" i="1" l="1"/>
  <c r="N1318" i="1"/>
  <c r="O1318" i="1" s="1"/>
  <c r="M1320" i="1" l="1"/>
  <c r="N1319" i="1"/>
  <c r="O1319" i="1" s="1"/>
  <c r="M1321" i="1" l="1"/>
  <c r="N1320" i="1"/>
  <c r="O1320" i="1" s="1"/>
  <c r="M1322" i="1" l="1"/>
  <c r="N1321" i="1"/>
  <c r="O1321" i="1" s="1"/>
  <c r="M1323" i="1" l="1"/>
  <c r="N1322" i="1"/>
  <c r="O1322" i="1" s="1"/>
  <c r="M1324" i="1" l="1"/>
  <c r="N1323" i="1"/>
  <c r="O1323" i="1" s="1"/>
  <c r="M1325" i="1" l="1"/>
  <c r="N1324" i="1"/>
  <c r="O1324" i="1" s="1"/>
  <c r="M1326" i="1" l="1"/>
  <c r="N1325" i="1"/>
  <c r="O1325" i="1" s="1"/>
  <c r="M1327" i="1" l="1"/>
  <c r="N1326" i="1"/>
  <c r="O1326" i="1" s="1"/>
  <c r="M1328" i="1" l="1"/>
  <c r="N1327" i="1"/>
  <c r="O1327" i="1" s="1"/>
  <c r="M1329" i="1" l="1"/>
  <c r="N1328" i="1"/>
  <c r="O1328" i="1" s="1"/>
  <c r="M1330" i="1" l="1"/>
  <c r="N1329" i="1"/>
  <c r="O1329" i="1" s="1"/>
  <c r="M1331" i="1" l="1"/>
  <c r="N1330" i="1"/>
  <c r="O1330" i="1" s="1"/>
  <c r="M1332" i="1" l="1"/>
  <c r="N1331" i="1"/>
  <c r="O1331" i="1" s="1"/>
  <c r="M1333" i="1" l="1"/>
  <c r="N1332" i="1"/>
  <c r="O1332" i="1" s="1"/>
  <c r="M1334" i="1" l="1"/>
  <c r="N1333" i="1"/>
  <c r="O1333" i="1" s="1"/>
  <c r="M1335" i="1" l="1"/>
  <c r="N1334" i="1"/>
  <c r="O1334" i="1" s="1"/>
  <c r="M1336" i="1" l="1"/>
  <c r="N1335" i="1"/>
  <c r="O1335" i="1" s="1"/>
  <c r="M1337" i="1" l="1"/>
  <c r="N1336" i="1"/>
  <c r="O1336" i="1" s="1"/>
  <c r="M1338" i="1" l="1"/>
  <c r="N1337" i="1"/>
  <c r="O1337" i="1" s="1"/>
  <c r="M1339" i="1" l="1"/>
  <c r="N1338" i="1"/>
  <c r="O1338" i="1" s="1"/>
  <c r="M1340" i="1" l="1"/>
  <c r="N1339" i="1"/>
  <c r="O1339" i="1" s="1"/>
  <c r="M1341" i="1" l="1"/>
  <c r="N1340" i="1"/>
  <c r="O1340" i="1" s="1"/>
  <c r="M1342" i="1" l="1"/>
  <c r="N1341" i="1"/>
  <c r="O1341" i="1" s="1"/>
  <c r="M1343" i="1" l="1"/>
  <c r="N1342" i="1"/>
  <c r="O1342" i="1" s="1"/>
  <c r="M1344" i="1" l="1"/>
  <c r="N1343" i="1"/>
  <c r="O1343" i="1" s="1"/>
  <c r="M1345" i="1" l="1"/>
  <c r="N1344" i="1"/>
  <c r="O1344" i="1" s="1"/>
  <c r="M1346" i="1" l="1"/>
  <c r="N1345" i="1"/>
  <c r="O1345" i="1" s="1"/>
  <c r="M1347" i="1" l="1"/>
  <c r="N1346" i="1"/>
  <c r="O1346" i="1" s="1"/>
  <c r="M1348" i="1" l="1"/>
  <c r="N1347" i="1"/>
  <c r="O1347" i="1" s="1"/>
  <c r="M1349" i="1" l="1"/>
  <c r="N1348" i="1"/>
  <c r="O1348" i="1" s="1"/>
  <c r="M1350" i="1" l="1"/>
  <c r="N1349" i="1"/>
  <c r="O1349" i="1" s="1"/>
  <c r="M1351" i="1" l="1"/>
  <c r="N1350" i="1"/>
  <c r="O1350" i="1" s="1"/>
  <c r="M1352" i="1" l="1"/>
  <c r="N1351" i="1"/>
  <c r="O1351" i="1" s="1"/>
  <c r="M1353" i="1" l="1"/>
  <c r="N1352" i="1"/>
  <c r="O1352" i="1" s="1"/>
  <c r="M1354" i="1" l="1"/>
  <c r="N1353" i="1"/>
  <c r="O1353" i="1" s="1"/>
  <c r="M1355" i="1" l="1"/>
  <c r="N1354" i="1"/>
  <c r="O1354" i="1" s="1"/>
  <c r="M1356" i="1" l="1"/>
  <c r="N1355" i="1"/>
  <c r="O1355" i="1" s="1"/>
  <c r="M1357" i="1" l="1"/>
  <c r="N1356" i="1"/>
  <c r="O1356" i="1" s="1"/>
  <c r="M1358" i="1" l="1"/>
  <c r="N1357" i="1"/>
  <c r="O1357" i="1" s="1"/>
  <c r="M1359" i="1" l="1"/>
  <c r="N1358" i="1"/>
  <c r="O1358" i="1" s="1"/>
  <c r="M1360" i="1" l="1"/>
  <c r="N1359" i="1"/>
  <c r="O1359" i="1" s="1"/>
  <c r="M1361" i="1" l="1"/>
  <c r="N1360" i="1"/>
  <c r="O1360" i="1" s="1"/>
  <c r="M1362" i="1" l="1"/>
  <c r="N1361" i="1"/>
  <c r="O1361" i="1" s="1"/>
  <c r="M1363" i="1" l="1"/>
  <c r="N1362" i="1"/>
  <c r="O1362" i="1" s="1"/>
  <c r="M1364" i="1" l="1"/>
  <c r="N1363" i="1"/>
  <c r="O1363" i="1" s="1"/>
  <c r="N1364" i="1" l="1"/>
  <c r="O1364" i="1" s="1"/>
  <c r="M1365" i="1"/>
  <c r="N1365" i="1" l="1"/>
  <c r="O1365" i="1" s="1"/>
  <c r="M1366" i="1"/>
  <c r="M1367" i="1" l="1"/>
  <c r="N1366" i="1"/>
  <c r="O1366" i="1" s="1"/>
  <c r="M1368" i="1" l="1"/>
  <c r="N1367" i="1"/>
  <c r="O1367" i="1" s="1"/>
  <c r="N1368" i="1" l="1"/>
  <c r="O1368" i="1" s="1"/>
  <c r="M1369" i="1"/>
  <c r="N1369" i="1" l="1"/>
  <c r="O1369" i="1" s="1"/>
  <c r="M1370" i="1"/>
  <c r="M1371" i="1" l="1"/>
  <c r="N1370" i="1"/>
  <c r="O1370" i="1" s="1"/>
  <c r="N1371" i="1" l="1"/>
  <c r="O1371" i="1" s="1"/>
  <c r="M1372" i="1"/>
  <c r="M1373" i="1" l="1"/>
  <c r="N1372" i="1"/>
  <c r="O1372" i="1" s="1"/>
  <c r="M1374" i="1" l="1"/>
  <c r="N1373" i="1"/>
  <c r="O1373" i="1" s="1"/>
  <c r="N1374" i="1" l="1"/>
  <c r="O1374" i="1" s="1"/>
  <c r="M1375" i="1"/>
  <c r="N1375" i="1" l="1"/>
  <c r="O1375" i="1" s="1"/>
  <c r="M1376" i="1"/>
  <c r="M1377" i="1" l="1"/>
  <c r="N1376" i="1"/>
  <c r="O1376" i="1" s="1"/>
  <c r="M1378" i="1" l="1"/>
  <c r="N1377" i="1"/>
  <c r="O1377" i="1" s="1"/>
  <c r="N1378" i="1" l="1"/>
  <c r="O1378" i="1" s="1"/>
  <c r="M1379" i="1"/>
  <c r="M1380" i="1" l="1"/>
  <c r="N1379" i="1"/>
  <c r="O1379" i="1" s="1"/>
  <c r="M1381" i="1" l="1"/>
  <c r="N1380" i="1"/>
  <c r="O1380" i="1" s="1"/>
  <c r="M1382" i="1" l="1"/>
  <c r="N1381" i="1"/>
  <c r="O1381" i="1" s="1"/>
  <c r="M1383" i="1" l="1"/>
  <c r="N1382" i="1"/>
  <c r="O1382" i="1" s="1"/>
  <c r="M1384" i="1" l="1"/>
  <c r="N1383" i="1"/>
  <c r="O1383" i="1" s="1"/>
  <c r="M1385" i="1" l="1"/>
  <c r="N1384" i="1"/>
  <c r="O1384" i="1" s="1"/>
  <c r="M1386" i="1" l="1"/>
  <c r="N1385" i="1"/>
  <c r="O1385" i="1" s="1"/>
  <c r="M1387" i="1" l="1"/>
  <c r="N1386" i="1"/>
  <c r="O1386" i="1" s="1"/>
  <c r="M1388" i="1" l="1"/>
  <c r="N1387" i="1"/>
  <c r="O1387" i="1" s="1"/>
  <c r="M1389" i="1" l="1"/>
  <c r="N1388" i="1"/>
  <c r="O1388" i="1" s="1"/>
  <c r="M1390" i="1" l="1"/>
  <c r="N1389" i="1"/>
  <c r="O1389" i="1" s="1"/>
  <c r="M1391" i="1" l="1"/>
  <c r="N1390" i="1"/>
  <c r="O1390" i="1" s="1"/>
  <c r="M1392" i="1" l="1"/>
  <c r="N1391" i="1"/>
  <c r="O1391" i="1" s="1"/>
  <c r="M1393" i="1" l="1"/>
  <c r="N1392" i="1"/>
  <c r="O1392" i="1" s="1"/>
  <c r="M1394" i="1" l="1"/>
  <c r="N1393" i="1"/>
  <c r="O1393" i="1" s="1"/>
  <c r="M1395" i="1" l="1"/>
  <c r="N1394" i="1"/>
  <c r="O1394" i="1" s="1"/>
  <c r="M1396" i="1" l="1"/>
  <c r="N1395" i="1"/>
  <c r="O1395" i="1" s="1"/>
  <c r="M1397" i="1" l="1"/>
  <c r="N1396" i="1"/>
  <c r="O1396" i="1" s="1"/>
  <c r="M1398" i="1" l="1"/>
  <c r="N1397" i="1"/>
  <c r="O1397" i="1" s="1"/>
  <c r="M1399" i="1" l="1"/>
  <c r="N1398" i="1"/>
  <c r="O1398" i="1" s="1"/>
  <c r="M1400" i="1" l="1"/>
  <c r="N1399" i="1"/>
  <c r="O1399" i="1" s="1"/>
  <c r="M1401" i="1" l="1"/>
  <c r="N1400" i="1"/>
  <c r="O1400" i="1" s="1"/>
  <c r="M1402" i="1" l="1"/>
  <c r="N1401" i="1"/>
  <c r="O1401" i="1" s="1"/>
  <c r="M1403" i="1" l="1"/>
  <c r="N1402" i="1"/>
  <c r="O1402" i="1" s="1"/>
  <c r="M1404" i="1" l="1"/>
  <c r="N1403" i="1"/>
  <c r="O1403" i="1" s="1"/>
  <c r="M1405" i="1" l="1"/>
  <c r="N1404" i="1"/>
  <c r="O1404" i="1" s="1"/>
  <c r="M1406" i="1" l="1"/>
  <c r="N1405" i="1"/>
  <c r="O1405" i="1" s="1"/>
  <c r="M1407" i="1" l="1"/>
  <c r="N1406" i="1"/>
  <c r="O1406" i="1" s="1"/>
  <c r="M1408" i="1" l="1"/>
  <c r="N1407" i="1"/>
  <c r="O1407" i="1" s="1"/>
  <c r="M1409" i="1" l="1"/>
  <c r="N1408" i="1"/>
  <c r="O1408" i="1" s="1"/>
  <c r="M1410" i="1" l="1"/>
  <c r="N1409" i="1"/>
  <c r="O1409" i="1" s="1"/>
  <c r="M1411" i="1" l="1"/>
  <c r="N1410" i="1"/>
  <c r="O1410" i="1" s="1"/>
  <c r="M1412" i="1" l="1"/>
  <c r="N1411" i="1"/>
  <c r="O1411" i="1" s="1"/>
  <c r="M1413" i="1" l="1"/>
  <c r="N1412" i="1"/>
  <c r="O1412" i="1" s="1"/>
  <c r="M1414" i="1" l="1"/>
  <c r="N1413" i="1"/>
  <c r="O1413" i="1" s="1"/>
  <c r="M1415" i="1" l="1"/>
  <c r="N1414" i="1"/>
  <c r="O1414" i="1" s="1"/>
  <c r="M1416" i="1" l="1"/>
  <c r="N1415" i="1"/>
  <c r="O1415" i="1" s="1"/>
  <c r="M1417" i="1" l="1"/>
  <c r="N1416" i="1"/>
  <c r="O1416" i="1" s="1"/>
  <c r="M1418" i="1" l="1"/>
  <c r="N1417" i="1"/>
  <c r="O1417" i="1" s="1"/>
  <c r="M1419" i="1" l="1"/>
  <c r="N1418" i="1"/>
  <c r="O1418" i="1" s="1"/>
  <c r="M1420" i="1" l="1"/>
  <c r="N1419" i="1"/>
  <c r="O1419" i="1" s="1"/>
  <c r="N1420" i="1" l="1"/>
  <c r="O1420" i="1" s="1"/>
  <c r="M1421" i="1"/>
  <c r="N1421" i="1" l="1"/>
  <c r="O1421" i="1" s="1"/>
  <c r="M1422" i="1"/>
  <c r="M1423" i="1" l="1"/>
  <c r="N1422" i="1"/>
  <c r="O1422" i="1" s="1"/>
  <c r="M1424" i="1" l="1"/>
  <c r="N1423" i="1"/>
  <c r="O1423" i="1" s="1"/>
  <c r="N1424" i="1" l="1"/>
  <c r="O1424" i="1" s="1"/>
  <c r="M1425" i="1"/>
  <c r="N1425" i="1" l="1"/>
  <c r="O1425" i="1" s="1"/>
  <c r="M1426" i="1"/>
  <c r="M1427" i="1" l="1"/>
  <c r="N1426" i="1"/>
  <c r="O1426" i="1" s="1"/>
  <c r="M1428" i="1" l="1"/>
  <c r="N1427" i="1"/>
  <c r="O1427" i="1" s="1"/>
  <c r="M1429" i="1" l="1"/>
  <c r="N1428" i="1"/>
  <c r="O1428" i="1" s="1"/>
  <c r="M1430" i="1" l="1"/>
  <c r="N1429" i="1"/>
  <c r="O1429" i="1" s="1"/>
  <c r="M1431" i="1" l="1"/>
  <c r="N1430" i="1"/>
  <c r="O1430" i="1" s="1"/>
  <c r="M1432" i="1" l="1"/>
  <c r="N1431" i="1"/>
  <c r="O1431" i="1" s="1"/>
  <c r="M1433" i="1" l="1"/>
  <c r="N1432" i="1"/>
  <c r="O1432" i="1" s="1"/>
  <c r="M1434" i="1" l="1"/>
  <c r="N1433" i="1"/>
  <c r="O1433" i="1" s="1"/>
  <c r="N1434" i="1" l="1"/>
  <c r="O1434" i="1" s="1"/>
  <c r="M1435" i="1"/>
  <c r="N1435" i="1" l="1"/>
  <c r="O1435" i="1" s="1"/>
  <c r="M1436" i="1"/>
  <c r="M1437" i="1" l="1"/>
  <c r="N1436" i="1"/>
  <c r="O1436" i="1" s="1"/>
  <c r="M1438" i="1" l="1"/>
  <c r="N1437" i="1"/>
  <c r="O1437" i="1" s="1"/>
  <c r="N1438" i="1" l="1"/>
  <c r="O1438" i="1" s="1"/>
  <c r="M1439" i="1"/>
  <c r="N1439" i="1" l="1"/>
  <c r="O1439" i="1" s="1"/>
  <c r="M1440" i="1"/>
  <c r="M1441" i="1" l="1"/>
  <c r="N1440" i="1"/>
  <c r="O1440" i="1" s="1"/>
  <c r="N1441" i="1" l="1"/>
  <c r="O1441" i="1" s="1"/>
  <c r="M1442" i="1"/>
  <c r="N1442" i="1" l="1"/>
  <c r="O1442" i="1" s="1"/>
  <c r="M1443" i="1"/>
  <c r="M1444" i="1" l="1"/>
  <c r="N1443" i="1"/>
  <c r="O1443" i="1" s="1"/>
  <c r="M1445" i="1" l="1"/>
  <c r="N1444" i="1"/>
  <c r="O1444" i="1" s="1"/>
  <c r="N1445" i="1" l="1"/>
  <c r="O1445" i="1" s="1"/>
  <c r="M1446" i="1"/>
  <c r="M1447" i="1" l="1"/>
  <c r="N1446" i="1"/>
  <c r="O1446" i="1" s="1"/>
  <c r="N1447" i="1" l="1"/>
  <c r="O1447" i="1" s="1"/>
  <c r="M1448" i="1"/>
  <c r="N1448" i="1" l="1"/>
  <c r="O1448" i="1" s="1"/>
  <c r="M1449" i="1"/>
  <c r="M1450" i="1" l="1"/>
  <c r="N1449" i="1"/>
  <c r="O1449" i="1" s="1"/>
  <c r="M1451" i="1" l="1"/>
  <c r="N1450" i="1"/>
  <c r="O1450" i="1" s="1"/>
  <c r="N1451" i="1" l="1"/>
  <c r="O1451" i="1" s="1"/>
  <c r="M1452" i="1"/>
  <c r="N1452" i="1" l="1"/>
  <c r="O1452" i="1" s="1"/>
  <c r="M1453" i="1"/>
  <c r="M1454" i="1" l="1"/>
  <c r="N1453" i="1"/>
  <c r="O1453" i="1" s="1"/>
  <c r="M1455" i="1" l="1"/>
  <c r="N1454" i="1"/>
  <c r="O1454" i="1" s="1"/>
  <c r="N1455" i="1" l="1"/>
  <c r="O1455" i="1" s="1"/>
  <c r="M1456" i="1"/>
  <c r="N1456" i="1" l="1"/>
  <c r="O1456" i="1" s="1"/>
  <c r="M1457" i="1"/>
  <c r="M1458" i="1" l="1"/>
  <c r="N1457" i="1"/>
  <c r="O1457" i="1" s="1"/>
  <c r="M1459" i="1" l="1"/>
  <c r="N1458" i="1"/>
  <c r="O1458" i="1" s="1"/>
  <c r="M1460" i="1" l="1"/>
  <c r="N1459" i="1"/>
  <c r="O1459" i="1" s="1"/>
  <c r="M1461" i="1" l="1"/>
  <c r="N1460" i="1"/>
  <c r="O1460" i="1" s="1"/>
  <c r="N1461" i="1" l="1"/>
  <c r="O1461" i="1" s="1"/>
  <c r="M1462" i="1"/>
  <c r="N1462" i="1" l="1"/>
  <c r="O1462" i="1" s="1"/>
  <c r="M1463" i="1"/>
  <c r="M1464" i="1" l="1"/>
  <c r="N1463" i="1"/>
  <c r="O1463" i="1" s="1"/>
  <c r="M1465" i="1" l="1"/>
  <c r="N1464" i="1"/>
  <c r="O1464" i="1" s="1"/>
  <c r="N1465" i="1" l="1"/>
  <c r="O1465" i="1" s="1"/>
  <c r="M1466" i="1"/>
  <c r="M1467" i="1" l="1"/>
  <c r="N1466" i="1"/>
  <c r="O1466" i="1" s="1"/>
  <c r="M1468" i="1" l="1"/>
  <c r="N1467" i="1"/>
  <c r="O1467" i="1" s="1"/>
  <c r="M1469" i="1" l="1"/>
  <c r="N1468" i="1"/>
  <c r="O1468" i="1" s="1"/>
  <c r="N1469" i="1" l="1"/>
  <c r="O1469" i="1" s="1"/>
  <c r="M1470" i="1"/>
  <c r="N1470" i="1" l="1"/>
  <c r="O1470" i="1" s="1"/>
  <c r="M1471" i="1"/>
  <c r="M1472" i="1" l="1"/>
  <c r="N1471" i="1"/>
  <c r="O1471" i="1" s="1"/>
  <c r="M1473" i="1" l="1"/>
  <c r="N1472" i="1"/>
  <c r="O1472" i="1" s="1"/>
  <c r="N1473" i="1" l="1"/>
  <c r="O1473" i="1" s="1"/>
  <c r="M1474" i="1"/>
  <c r="M1475" i="1" l="1"/>
  <c r="N1474" i="1"/>
  <c r="O1474" i="1" s="1"/>
  <c r="N1475" i="1" l="1"/>
  <c r="O1475" i="1" s="1"/>
  <c r="M1476" i="1"/>
  <c r="N1476" i="1" l="1"/>
  <c r="O1476" i="1" s="1"/>
  <c r="M1477" i="1"/>
  <c r="N1477" i="1" l="1"/>
  <c r="O1477" i="1" s="1"/>
  <c r="M1478" i="1"/>
  <c r="M1479" i="1" l="1"/>
  <c r="N1478" i="1"/>
  <c r="O1478" i="1" s="1"/>
  <c r="N1479" i="1" l="1"/>
  <c r="O1479" i="1" s="1"/>
  <c r="M1480" i="1"/>
  <c r="M1481" i="1" l="1"/>
  <c r="N1480" i="1"/>
  <c r="O1480" i="1" s="1"/>
  <c r="M1482" i="1" l="1"/>
  <c r="N1481" i="1"/>
  <c r="O1481" i="1" s="1"/>
  <c r="M1483" i="1" l="1"/>
  <c r="N1482" i="1"/>
  <c r="O1482" i="1" s="1"/>
  <c r="M1484" i="1" l="1"/>
  <c r="N1483" i="1"/>
  <c r="O1483" i="1" s="1"/>
  <c r="M1485" i="1" l="1"/>
  <c r="N1484" i="1"/>
  <c r="O1484" i="1" s="1"/>
  <c r="M1486" i="1" l="1"/>
  <c r="N1485" i="1"/>
  <c r="O1485" i="1" s="1"/>
  <c r="M1487" i="1" l="1"/>
  <c r="N1486" i="1"/>
  <c r="O1486" i="1" s="1"/>
  <c r="M1488" i="1" l="1"/>
  <c r="N1487" i="1"/>
  <c r="O1487" i="1" s="1"/>
  <c r="M1489" i="1" l="1"/>
  <c r="N1488" i="1"/>
  <c r="O1488" i="1" s="1"/>
  <c r="M1490" i="1" l="1"/>
  <c r="N1489" i="1"/>
  <c r="O1489" i="1" s="1"/>
  <c r="M1491" i="1" l="1"/>
  <c r="N1490" i="1"/>
  <c r="O1490" i="1" s="1"/>
  <c r="M1492" i="1" l="1"/>
  <c r="N1491" i="1"/>
  <c r="O1491" i="1" s="1"/>
  <c r="M1493" i="1" l="1"/>
  <c r="N1492" i="1"/>
  <c r="O1492" i="1" s="1"/>
  <c r="M1494" i="1" l="1"/>
  <c r="N1493" i="1"/>
  <c r="O1493" i="1" s="1"/>
  <c r="N1494" i="1" l="1"/>
  <c r="O1494" i="1" s="1"/>
  <c r="M1495" i="1"/>
  <c r="M1496" i="1" l="1"/>
  <c r="N1495" i="1"/>
  <c r="O1495" i="1" s="1"/>
  <c r="M1497" i="1" l="1"/>
  <c r="N1496" i="1"/>
  <c r="O1496" i="1" s="1"/>
  <c r="M1498" i="1" l="1"/>
  <c r="N1497" i="1"/>
  <c r="O1497" i="1" s="1"/>
  <c r="M1499" i="1" l="1"/>
  <c r="N1498" i="1"/>
  <c r="O1498" i="1" s="1"/>
  <c r="M1500" i="1" l="1"/>
  <c r="N1499" i="1"/>
  <c r="O1499" i="1" s="1"/>
  <c r="M1501" i="1" l="1"/>
  <c r="N1500" i="1"/>
  <c r="O1500" i="1" s="1"/>
  <c r="M1502" i="1" l="1"/>
  <c r="N1501" i="1"/>
  <c r="O1501" i="1" s="1"/>
  <c r="M1503" i="1" l="1"/>
  <c r="N1502" i="1"/>
  <c r="O1502" i="1" s="1"/>
  <c r="M1504" i="1" l="1"/>
  <c r="N1503" i="1"/>
  <c r="O1503" i="1" s="1"/>
  <c r="N1504" i="1" l="1"/>
  <c r="O1504" i="1" s="1"/>
  <c r="M1505" i="1"/>
  <c r="M1506" i="1" l="1"/>
  <c r="N1505" i="1"/>
  <c r="O1505" i="1" s="1"/>
  <c r="M1507" i="1" l="1"/>
  <c r="N1506" i="1"/>
  <c r="O1506" i="1" s="1"/>
  <c r="N1507" i="1" l="1"/>
  <c r="O1507" i="1" s="1"/>
  <c r="M1508" i="1"/>
  <c r="M1509" i="1" l="1"/>
  <c r="N1508" i="1"/>
  <c r="O1508" i="1" s="1"/>
  <c r="M1510" i="1" l="1"/>
  <c r="N1509" i="1"/>
  <c r="O1509" i="1" s="1"/>
  <c r="M1511" i="1" l="1"/>
  <c r="N1510" i="1"/>
  <c r="O1510" i="1" s="1"/>
  <c r="N1511" i="1" l="1"/>
  <c r="O1511" i="1" s="1"/>
  <c r="M1512" i="1"/>
  <c r="M1513" i="1" l="1"/>
  <c r="N1512" i="1"/>
  <c r="O1512" i="1" s="1"/>
  <c r="M1514" i="1" l="1"/>
  <c r="N1513" i="1"/>
  <c r="O1513" i="1" s="1"/>
  <c r="M1515" i="1" l="1"/>
  <c r="N1514" i="1"/>
  <c r="O1514" i="1" s="1"/>
  <c r="N1515" i="1" l="1"/>
  <c r="O1515" i="1" s="1"/>
  <c r="M1516" i="1"/>
  <c r="M1517" i="1" l="1"/>
  <c r="N1516" i="1"/>
  <c r="O1516" i="1" s="1"/>
  <c r="M1518" i="1" l="1"/>
  <c r="N1517" i="1"/>
  <c r="O1517" i="1" s="1"/>
  <c r="M1519" i="1" l="1"/>
  <c r="N1518" i="1"/>
  <c r="O1518" i="1" s="1"/>
  <c r="N1519" i="1" l="1"/>
  <c r="O1519" i="1" s="1"/>
  <c r="M1520" i="1"/>
  <c r="M1521" i="1" l="1"/>
  <c r="N1520" i="1"/>
  <c r="O1520" i="1" s="1"/>
  <c r="M1522" i="1" l="1"/>
  <c r="N1521" i="1"/>
  <c r="O1521" i="1" s="1"/>
  <c r="M1523" i="1" l="1"/>
  <c r="N1522" i="1"/>
  <c r="O1522" i="1" s="1"/>
  <c r="N1523" i="1" l="1"/>
  <c r="O1523" i="1" s="1"/>
  <c r="M1524" i="1"/>
  <c r="M1525" i="1" l="1"/>
  <c r="N1524" i="1"/>
  <c r="O1524" i="1" s="1"/>
  <c r="M1526" i="1" l="1"/>
  <c r="N1525" i="1"/>
  <c r="O1525" i="1" s="1"/>
  <c r="M1527" i="1" l="1"/>
  <c r="N1526" i="1"/>
  <c r="O1526" i="1" s="1"/>
  <c r="N1527" i="1" l="1"/>
  <c r="O1527" i="1" s="1"/>
  <c r="M1528" i="1"/>
  <c r="M1529" i="1" l="1"/>
  <c r="N1528" i="1"/>
  <c r="O1528" i="1" s="1"/>
  <c r="M1530" i="1" l="1"/>
  <c r="N1529" i="1"/>
  <c r="O1529" i="1" s="1"/>
  <c r="M1531" i="1" l="1"/>
  <c r="N1530" i="1"/>
  <c r="O1530" i="1" s="1"/>
  <c r="M1532" i="1" l="1"/>
  <c r="N1531" i="1"/>
  <c r="O1531" i="1" s="1"/>
  <c r="M1533" i="1" l="1"/>
  <c r="N1532" i="1"/>
  <c r="O1532" i="1" s="1"/>
  <c r="N1533" i="1" l="1"/>
  <c r="O1533" i="1" s="1"/>
  <c r="M1534" i="1"/>
  <c r="M1535" i="1" l="1"/>
  <c r="N1534" i="1"/>
  <c r="O1534" i="1" s="1"/>
  <c r="M1536" i="1" l="1"/>
  <c r="N1535" i="1"/>
  <c r="O1535" i="1" s="1"/>
  <c r="M1537" i="1" l="1"/>
  <c r="N1536" i="1"/>
  <c r="O1536" i="1" s="1"/>
  <c r="N1537" i="1" l="1"/>
  <c r="O1537" i="1" s="1"/>
  <c r="M1538" i="1"/>
  <c r="M1539" i="1" l="1"/>
  <c r="N1538" i="1"/>
  <c r="O1538" i="1" s="1"/>
  <c r="M1540" i="1" l="1"/>
  <c r="N1539" i="1"/>
  <c r="O1539" i="1" s="1"/>
  <c r="M1541" i="1" l="1"/>
  <c r="N1540" i="1"/>
  <c r="O1540" i="1" s="1"/>
  <c r="N1541" i="1" l="1"/>
  <c r="O1541" i="1" s="1"/>
  <c r="M1542" i="1"/>
  <c r="M1543" i="1" l="1"/>
  <c r="N1542" i="1"/>
  <c r="O1542" i="1" s="1"/>
  <c r="M1544" i="1" l="1"/>
  <c r="N1543" i="1"/>
  <c r="O1543" i="1" s="1"/>
  <c r="M1545" i="1" l="1"/>
  <c r="N1544" i="1"/>
  <c r="O1544" i="1" s="1"/>
  <c r="N1545" i="1" l="1"/>
  <c r="O1545" i="1" s="1"/>
  <c r="M1546" i="1"/>
  <c r="M1547" i="1" l="1"/>
  <c r="N1546" i="1"/>
  <c r="O1546" i="1" s="1"/>
  <c r="M1548" i="1" l="1"/>
  <c r="N1547" i="1"/>
  <c r="O1547" i="1" s="1"/>
  <c r="N1548" i="1" l="1"/>
  <c r="O1548" i="1" s="1"/>
  <c r="M1549" i="1"/>
  <c r="N1549" i="1" l="1"/>
  <c r="O1549" i="1" s="1"/>
  <c r="M1550" i="1"/>
  <c r="N1550" i="1" l="1"/>
  <c r="O1550" i="1" s="1"/>
  <c r="M1551" i="1"/>
  <c r="N1551" i="1" l="1"/>
  <c r="O1551" i="1" s="1"/>
  <c r="M1552" i="1"/>
  <c r="N1552" i="1" l="1"/>
  <c r="O1552" i="1" s="1"/>
  <c r="M1553" i="1"/>
  <c r="N1553" i="1" l="1"/>
  <c r="O1553" i="1" s="1"/>
  <c r="M1554" i="1"/>
  <c r="N1554" i="1" l="1"/>
  <c r="O1554" i="1" s="1"/>
  <c r="M1555" i="1"/>
  <c r="M1556" i="1" l="1"/>
  <c r="N1555" i="1"/>
  <c r="O1555" i="1" s="1"/>
  <c r="M1557" i="1" l="1"/>
  <c r="N1556" i="1"/>
  <c r="O1556" i="1" s="1"/>
  <c r="M1558" i="1" l="1"/>
  <c r="N1557" i="1"/>
  <c r="O1557" i="1" s="1"/>
  <c r="M1559" i="1" l="1"/>
  <c r="N1558" i="1"/>
  <c r="O1558" i="1" s="1"/>
  <c r="M1560" i="1" l="1"/>
  <c r="N1559" i="1"/>
  <c r="O1559" i="1" s="1"/>
  <c r="M1561" i="1" l="1"/>
  <c r="N1560" i="1"/>
  <c r="O1560" i="1" s="1"/>
  <c r="M1562" i="1" l="1"/>
  <c r="N1561" i="1"/>
  <c r="O1561" i="1" s="1"/>
  <c r="M1563" i="1" l="1"/>
  <c r="N1562" i="1"/>
  <c r="O1562" i="1" s="1"/>
  <c r="M1564" i="1" l="1"/>
  <c r="N1563" i="1"/>
  <c r="O1563" i="1" s="1"/>
  <c r="M1565" i="1" l="1"/>
  <c r="N1564" i="1"/>
  <c r="O1564" i="1" s="1"/>
  <c r="M1566" i="1" l="1"/>
  <c r="N1565" i="1"/>
  <c r="O1565" i="1" s="1"/>
  <c r="M1567" i="1" l="1"/>
  <c r="N1566" i="1"/>
  <c r="O1566" i="1" s="1"/>
  <c r="M1568" i="1" l="1"/>
  <c r="N1567" i="1"/>
  <c r="O1567" i="1" s="1"/>
  <c r="M1569" i="1" l="1"/>
  <c r="N1568" i="1"/>
  <c r="O1568" i="1" s="1"/>
  <c r="M1570" i="1" l="1"/>
  <c r="N1569" i="1"/>
  <c r="O1569" i="1" s="1"/>
  <c r="M1571" i="1" l="1"/>
  <c r="N1570" i="1"/>
  <c r="O1570" i="1" s="1"/>
  <c r="M1572" i="1" l="1"/>
  <c r="N1571" i="1"/>
  <c r="O1571" i="1" s="1"/>
  <c r="M1573" i="1" l="1"/>
  <c r="N1572" i="1"/>
  <c r="O1572" i="1" s="1"/>
  <c r="M1574" i="1" l="1"/>
  <c r="N1573" i="1"/>
  <c r="O1573" i="1" s="1"/>
  <c r="M1575" i="1" l="1"/>
  <c r="N1574" i="1"/>
  <c r="O1574" i="1" s="1"/>
  <c r="M1576" i="1" l="1"/>
  <c r="N1575" i="1"/>
  <c r="O1575" i="1" s="1"/>
  <c r="M1577" i="1" l="1"/>
  <c r="N1576" i="1"/>
  <c r="O1576" i="1" s="1"/>
  <c r="M1578" i="1" l="1"/>
  <c r="N1577" i="1"/>
  <c r="O1577" i="1" s="1"/>
  <c r="M1579" i="1" l="1"/>
  <c r="N1578" i="1"/>
  <c r="O1578" i="1" s="1"/>
  <c r="M1580" i="1" l="1"/>
  <c r="N1579" i="1"/>
  <c r="O1579" i="1" s="1"/>
  <c r="M1581" i="1" l="1"/>
  <c r="N1580" i="1"/>
  <c r="O1580" i="1" s="1"/>
  <c r="M1582" i="1" l="1"/>
  <c r="N1581" i="1"/>
  <c r="O1581" i="1" s="1"/>
  <c r="M1583" i="1" l="1"/>
  <c r="N1582" i="1"/>
  <c r="O1582" i="1" s="1"/>
  <c r="M1584" i="1" l="1"/>
  <c r="N1583" i="1"/>
  <c r="O1583" i="1" s="1"/>
  <c r="M1585" i="1" l="1"/>
  <c r="N1584" i="1"/>
  <c r="O1584" i="1" s="1"/>
  <c r="M1586" i="1" l="1"/>
  <c r="N1585" i="1"/>
  <c r="O1585" i="1" s="1"/>
  <c r="M1587" i="1" l="1"/>
  <c r="N1586" i="1"/>
  <c r="O1586" i="1" s="1"/>
  <c r="M1588" i="1" l="1"/>
  <c r="N1587" i="1"/>
  <c r="O1587" i="1" s="1"/>
  <c r="M1589" i="1" l="1"/>
  <c r="N1588" i="1"/>
  <c r="O1588" i="1" s="1"/>
  <c r="M1590" i="1" l="1"/>
  <c r="N1589" i="1"/>
  <c r="O1589" i="1" s="1"/>
  <c r="M1591" i="1" l="1"/>
  <c r="N1590" i="1"/>
  <c r="O1590" i="1" s="1"/>
  <c r="M1592" i="1" l="1"/>
  <c r="N1591" i="1"/>
  <c r="O1591" i="1" s="1"/>
  <c r="M1593" i="1" l="1"/>
  <c r="N1592" i="1"/>
  <c r="O1592" i="1" s="1"/>
  <c r="M1594" i="1" l="1"/>
  <c r="N1593" i="1"/>
  <c r="O1593" i="1" s="1"/>
  <c r="M1595" i="1" l="1"/>
  <c r="N1594" i="1"/>
  <c r="O1594" i="1" s="1"/>
  <c r="M1596" i="1" l="1"/>
  <c r="N1595" i="1"/>
  <c r="O1595" i="1" s="1"/>
  <c r="M1597" i="1" l="1"/>
  <c r="N1596" i="1"/>
  <c r="O1596" i="1" s="1"/>
  <c r="M1598" i="1" l="1"/>
  <c r="N1597" i="1"/>
  <c r="O1597" i="1" s="1"/>
  <c r="M1599" i="1" l="1"/>
  <c r="N1598" i="1"/>
  <c r="O1598" i="1" s="1"/>
  <c r="M1600" i="1" l="1"/>
  <c r="N1599" i="1"/>
  <c r="O1599" i="1" s="1"/>
  <c r="M1601" i="1" l="1"/>
  <c r="N1600" i="1"/>
  <c r="O1600" i="1" s="1"/>
  <c r="M1602" i="1" l="1"/>
  <c r="N1601" i="1"/>
  <c r="O1601" i="1" s="1"/>
  <c r="M1603" i="1" l="1"/>
  <c r="N1602" i="1"/>
  <c r="O1602" i="1" s="1"/>
  <c r="M1604" i="1" l="1"/>
  <c r="N1603" i="1"/>
  <c r="O1603" i="1" s="1"/>
  <c r="M1605" i="1" l="1"/>
  <c r="N1604" i="1"/>
  <c r="O1604" i="1" s="1"/>
  <c r="M1606" i="1" l="1"/>
  <c r="N1605" i="1"/>
  <c r="O1605" i="1" s="1"/>
  <c r="M1607" i="1" l="1"/>
  <c r="N1606" i="1"/>
  <c r="O1606" i="1" s="1"/>
  <c r="M1608" i="1" l="1"/>
  <c r="N1607" i="1"/>
  <c r="O1607" i="1" s="1"/>
  <c r="M1609" i="1" l="1"/>
  <c r="N1608" i="1"/>
  <c r="O1608" i="1" s="1"/>
  <c r="M1610" i="1" l="1"/>
  <c r="N1609" i="1"/>
  <c r="O1609" i="1" s="1"/>
  <c r="M1611" i="1" l="1"/>
  <c r="N1610" i="1"/>
  <c r="O1610" i="1" s="1"/>
  <c r="M1612" i="1" l="1"/>
  <c r="N1611" i="1"/>
  <c r="O1611" i="1" s="1"/>
  <c r="M1613" i="1" l="1"/>
  <c r="N1612" i="1"/>
  <c r="O1612" i="1" s="1"/>
  <c r="M1614" i="1" l="1"/>
  <c r="N1613" i="1"/>
  <c r="O1613" i="1" s="1"/>
  <c r="M1615" i="1" l="1"/>
  <c r="N1614" i="1"/>
  <c r="O1614" i="1" s="1"/>
  <c r="M1616" i="1" l="1"/>
  <c r="N1615" i="1"/>
  <c r="O1615" i="1" s="1"/>
  <c r="M1617" i="1" l="1"/>
  <c r="N1616" i="1"/>
  <c r="O1616" i="1" s="1"/>
  <c r="M1618" i="1" l="1"/>
  <c r="N1617" i="1"/>
  <c r="O1617" i="1" s="1"/>
  <c r="M1619" i="1" l="1"/>
  <c r="N1618" i="1"/>
  <c r="O1618" i="1" s="1"/>
  <c r="M1620" i="1" l="1"/>
  <c r="N1619" i="1"/>
  <c r="O1619" i="1" s="1"/>
  <c r="M1621" i="1" l="1"/>
  <c r="N1620" i="1"/>
  <c r="O1620" i="1" s="1"/>
  <c r="M1622" i="1" l="1"/>
  <c r="N1621" i="1"/>
  <c r="O1621" i="1" s="1"/>
  <c r="M1623" i="1" l="1"/>
  <c r="N1622" i="1"/>
  <c r="O1622" i="1" s="1"/>
  <c r="M1624" i="1" l="1"/>
  <c r="N1623" i="1"/>
  <c r="O1623" i="1" s="1"/>
  <c r="M1625" i="1" l="1"/>
  <c r="N1624" i="1"/>
  <c r="O1624" i="1" s="1"/>
  <c r="M1626" i="1" l="1"/>
  <c r="N1625" i="1"/>
  <c r="O1625" i="1" s="1"/>
  <c r="M1627" i="1" l="1"/>
  <c r="N1626" i="1"/>
  <c r="O1626" i="1" s="1"/>
  <c r="M1628" i="1" l="1"/>
  <c r="N1627" i="1"/>
  <c r="O1627" i="1" s="1"/>
  <c r="M1629" i="1" l="1"/>
  <c r="N1628" i="1"/>
  <c r="O1628" i="1" s="1"/>
  <c r="M1630" i="1" l="1"/>
  <c r="N1629" i="1"/>
  <c r="O1629" i="1" s="1"/>
  <c r="M1631" i="1" l="1"/>
  <c r="N1630" i="1"/>
  <c r="O1630" i="1" s="1"/>
  <c r="M1632" i="1" l="1"/>
  <c r="N1631" i="1"/>
  <c r="O1631" i="1" s="1"/>
  <c r="M1633" i="1" l="1"/>
  <c r="N1632" i="1"/>
  <c r="O1632" i="1" s="1"/>
  <c r="M1634" i="1" l="1"/>
  <c r="N1633" i="1"/>
  <c r="O1633" i="1" s="1"/>
  <c r="M1635" i="1" l="1"/>
  <c r="N1634" i="1"/>
  <c r="O1634" i="1" s="1"/>
  <c r="M1636" i="1" l="1"/>
  <c r="N1635" i="1"/>
  <c r="O1635" i="1" s="1"/>
  <c r="M1637" i="1" l="1"/>
  <c r="N1636" i="1"/>
  <c r="O1636" i="1" s="1"/>
  <c r="M1638" i="1" l="1"/>
  <c r="N1637" i="1"/>
  <c r="O1637" i="1" s="1"/>
  <c r="M1639" i="1" l="1"/>
  <c r="N1638" i="1"/>
  <c r="O1638" i="1" s="1"/>
  <c r="M1640" i="1" l="1"/>
  <c r="N1639" i="1"/>
  <c r="O1639" i="1" s="1"/>
  <c r="M1641" i="1" l="1"/>
  <c r="N1640" i="1"/>
  <c r="O1640" i="1" s="1"/>
  <c r="M1642" i="1" l="1"/>
  <c r="N1641" i="1"/>
  <c r="O1641" i="1" s="1"/>
  <c r="M1643" i="1" l="1"/>
  <c r="N1642" i="1"/>
  <c r="O1642" i="1" s="1"/>
  <c r="M1644" i="1" l="1"/>
  <c r="N1643" i="1"/>
  <c r="O1643" i="1" s="1"/>
  <c r="M1645" i="1" l="1"/>
  <c r="N1644" i="1"/>
  <c r="O1644" i="1" s="1"/>
  <c r="M1646" i="1" l="1"/>
  <c r="N1645" i="1"/>
  <c r="O1645" i="1" s="1"/>
  <c r="M1647" i="1" l="1"/>
  <c r="N1646" i="1"/>
  <c r="O1646" i="1" s="1"/>
  <c r="M1648" i="1" l="1"/>
  <c r="N1647" i="1"/>
  <c r="O1647" i="1" s="1"/>
  <c r="M1649" i="1" l="1"/>
  <c r="N1648" i="1"/>
  <c r="O1648" i="1" s="1"/>
  <c r="M1650" i="1" l="1"/>
  <c r="N1649" i="1"/>
  <c r="O1649" i="1" s="1"/>
  <c r="M1651" i="1" l="1"/>
  <c r="N1650" i="1"/>
  <c r="O1650" i="1" s="1"/>
  <c r="M1652" i="1" l="1"/>
  <c r="N1651" i="1"/>
  <c r="O1651" i="1" s="1"/>
  <c r="M1653" i="1" l="1"/>
  <c r="N1652" i="1"/>
  <c r="O1652" i="1" s="1"/>
  <c r="M1654" i="1" l="1"/>
  <c r="N1653" i="1"/>
  <c r="O1653" i="1" s="1"/>
  <c r="M1655" i="1" l="1"/>
  <c r="N1654" i="1"/>
  <c r="O1654" i="1" s="1"/>
  <c r="M1656" i="1" l="1"/>
  <c r="N1655" i="1"/>
  <c r="O1655" i="1" s="1"/>
  <c r="M1657" i="1" l="1"/>
  <c r="N1656" i="1"/>
  <c r="O1656" i="1" s="1"/>
  <c r="M1658" i="1" l="1"/>
  <c r="N1657" i="1"/>
  <c r="O1657" i="1" s="1"/>
  <c r="M1659" i="1" l="1"/>
  <c r="N1658" i="1"/>
  <c r="O1658" i="1" s="1"/>
  <c r="M1660" i="1" l="1"/>
  <c r="N1659" i="1"/>
  <c r="O1659" i="1" s="1"/>
  <c r="M1661" i="1" l="1"/>
  <c r="N1660" i="1"/>
  <c r="O1660" i="1" s="1"/>
  <c r="M1662" i="1" l="1"/>
  <c r="N1661" i="1"/>
  <c r="O1661" i="1" s="1"/>
  <c r="M1663" i="1" l="1"/>
  <c r="N1662" i="1"/>
  <c r="O1662" i="1" s="1"/>
  <c r="M1664" i="1" l="1"/>
  <c r="N1663" i="1"/>
  <c r="O1663" i="1" s="1"/>
  <c r="M1665" i="1" l="1"/>
  <c r="N1664" i="1"/>
  <c r="O1664" i="1" s="1"/>
  <c r="M1666" i="1" l="1"/>
  <c r="N1665" i="1"/>
  <c r="O1665" i="1" s="1"/>
  <c r="M1667" i="1" l="1"/>
  <c r="N1666" i="1"/>
  <c r="O1666" i="1" s="1"/>
  <c r="M1668" i="1" l="1"/>
  <c r="N1667" i="1"/>
  <c r="O1667" i="1" s="1"/>
  <c r="M1669" i="1" l="1"/>
  <c r="N1668" i="1"/>
  <c r="O1668" i="1" s="1"/>
  <c r="M1670" i="1" l="1"/>
  <c r="N1669" i="1"/>
  <c r="O1669" i="1" s="1"/>
  <c r="M1671" i="1" l="1"/>
  <c r="N1670" i="1"/>
  <c r="O1670" i="1" s="1"/>
  <c r="M1672" i="1" l="1"/>
  <c r="N1671" i="1"/>
  <c r="O1671" i="1" s="1"/>
  <c r="M1673" i="1" l="1"/>
  <c r="N1672" i="1"/>
  <c r="O1672" i="1" s="1"/>
  <c r="M1674" i="1" l="1"/>
  <c r="N1673" i="1"/>
  <c r="O1673" i="1" s="1"/>
  <c r="M1675" i="1" l="1"/>
  <c r="N1674" i="1"/>
  <c r="O1674" i="1" s="1"/>
  <c r="M1676" i="1" l="1"/>
  <c r="N1675" i="1"/>
  <c r="O1675" i="1" s="1"/>
  <c r="M1677" i="1" l="1"/>
  <c r="N1676" i="1"/>
  <c r="O1676" i="1" s="1"/>
  <c r="M1678" i="1" l="1"/>
  <c r="N1677" i="1"/>
  <c r="O1677" i="1" s="1"/>
  <c r="M1679" i="1" l="1"/>
  <c r="N1678" i="1"/>
  <c r="O1678" i="1" s="1"/>
  <c r="M1680" i="1" l="1"/>
  <c r="N1679" i="1"/>
  <c r="O1679" i="1" s="1"/>
  <c r="M1681" i="1" l="1"/>
  <c r="N1680" i="1"/>
  <c r="O1680" i="1" s="1"/>
  <c r="M1682" i="1" l="1"/>
  <c r="N1681" i="1"/>
  <c r="O1681" i="1" s="1"/>
  <c r="M1683" i="1" l="1"/>
  <c r="N1682" i="1"/>
  <c r="O1682" i="1" s="1"/>
  <c r="M1684" i="1" l="1"/>
  <c r="N1683" i="1"/>
  <c r="O1683" i="1" s="1"/>
  <c r="M1685" i="1" l="1"/>
  <c r="N1684" i="1"/>
  <c r="O1684" i="1" s="1"/>
  <c r="M1686" i="1" l="1"/>
  <c r="N1685" i="1"/>
  <c r="O1685" i="1" s="1"/>
  <c r="M1687" i="1" l="1"/>
  <c r="N1686" i="1"/>
  <c r="O1686" i="1" s="1"/>
  <c r="M1688" i="1" l="1"/>
  <c r="N1687" i="1"/>
  <c r="O1687" i="1" s="1"/>
  <c r="M1689" i="1" l="1"/>
  <c r="N1688" i="1"/>
  <c r="O1688" i="1" s="1"/>
  <c r="N1689" i="1" l="1"/>
  <c r="O1689" i="1" s="1"/>
  <c r="M1690" i="1"/>
  <c r="N1690" i="1" l="1"/>
  <c r="O1690" i="1" s="1"/>
  <c r="M1691" i="1"/>
  <c r="M1692" i="1" l="1"/>
  <c r="N1691" i="1"/>
  <c r="O1691" i="1" s="1"/>
  <c r="M1693" i="1" l="1"/>
  <c r="N1692" i="1"/>
  <c r="O1692" i="1" s="1"/>
  <c r="M1694" i="1" l="1"/>
  <c r="N1693" i="1"/>
  <c r="O1693" i="1" s="1"/>
  <c r="M1695" i="1" l="1"/>
  <c r="N1694" i="1"/>
  <c r="O1694" i="1" s="1"/>
  <c r="M1696" i="1" l="1"/>
  <c r="N1695" i="1"/>
  <c r="O1695" i="1" s="1"/>
  <c r="M1697" i="1" l="1"/>
  <c r="N1696" i="1"/>
  <c r="O1696" i="1" s="1"/>
  <c r="M1698" i="1" l="1"/>
  <c r="N1697" i="1"/>
  <c r="O1697" i="1" s="1"/>
  <c r="M1699" i="1" l="1"/>
  <c r="N1698" i="1"/>
  <c r="O1698" i="1" s="1"/>
  <c r="M1700" i="1" l="1"/>
  <c r="N1699" i="1"/>
  <c r="O1699" i="1" s="1"/>
  <c r="M1701" i="1" l="1"/>
  <c r="N1700" i="1"/>
  <c r="O1700" i="1" s="1"/>
  <c r="M1702" i="1" l="1"/>
  <c r="N1701" i="1"/>
  <c r="O1701" i="1" s="1"/>
  <c r="M1703" i="1" l="1"/>
  <c r="N1702" i="1"/>
  <c r="O1702" i="1" s="1"/>
  <c r="M1704" i="1" l="1"/>
  <c r="N1703" i="1"/>
  <c r="O1703" i="1" s="1"/>
  <c r="M1705" i="1" l="1"/>
  <c r="N1704" i="1"/>
  <c r="O1704" i="1" s="1"/>
  <c r="N1705" i="1" l="1"/>
  <c r="O1705" i="1" s="1"/>
  <c r="M1706" i="1"/>
  <c r="M1707" i="1" l="1"/>
  <c r="N1706" i="1"/>
  <c r="O1706" i="1" s="1"/>
  <c r="M1708" i="1" l="1"/>
  <c r="N1707" i="1"/>
  <c r="O1707" i="1" s="1"/>
  <c r="M1709" i="1" l="1"/>
  <c r="N1708" i="1"/>
  <c r="O1708" i="1" s="1"/>
  <c r="M1710" i="1" l="1"/>
  <c r="N1709" i="1"/>
  <c r="O1709" i="1" s="1"/>
  <c r="M1711" i="1" l="1"/>
  <c r="N1710" i="1"/>
  <c r="O1710" i="1" s="1"/>
  <c r="M1712" i="1" l="1"/>
  <c r="N1711" i="1"/>
  <c r="O1711" i="1" s="1"/>
  <c r="M1713" i="1" l="1"/>
  <c r="N1712" i="1"/>
  <c r="O1712" i="1" s="1"/>
  <c r="M1714" i="1" l="1"/>
  <c r="N1713" i="1"/>
  <c r="O1713" i="1" s="1"/>
  <c r="M1715" i="1" l="1"/>
  <c r="N1714" i="1"/>
  <c r="O1714" i="1" s="1"/>
  <c r="M1716" i="1" l="1"/>
  <c r="N1715" i="1"/>
  <c r="O1715" i="1" s="1"/>
  <c r="M1717" i="1" l="1"/>
  <c r="N1716" i="1"/>
  <c r="O1716" i="1" s="1"/>
  <c r="M1718" i="1" l="1"/>
  <c r="N1717" i="1"/>
  <c r="O1717" i="1" s="1"/>
  <c r="M1719" i="1" l="1"/>
  <c r="N1718" i="1"/>
  <c r="O1718" i="1" s="1"/>
  <c r="M1720" i="1" l="1"/>
  <c r="N1719" i="1"/>
  <c r="O1719" i="1" s="1"/>
  <c r="M1721" i="1" l="1"/>
  <c r="N1720" i="1"/>
  <c r="O1720" i="1" s="1"/>
  <c r="M1722" i="1" l="1"/>
  <c r="N1721" i="1"/>
  <c r="O1721" i="1" s="1"/>
  <c r="M1723" i="1" l="1"/>
  <c r="N1722" i="1"/>
  <c r="O1722" i="1" s="1"/>
  <c r="M1724" i="1" l="1"/>
  <c r="N1723" i="1"/>
  <c r="O1723" i="1" s="1"/>
  <c r="M1725" i="1" l="1"/>
  <c r="N1724" i="1"/>
  <c r="O1724" i="1" s="1"/>
  <c r="M1726" i="1" l="1"/>
  <c r="N1725" i="1"/>
  <c r="O1725" i="1" s="1"/>
  <c r="M1727" i="1" l="1"/>
  <c r="N1726" i="1"/>
  <c r="O1726" i="1" s="1"/>
  <c r="M1728" i="1" l="1"/>
  <c r="N1727" i="1"/>
  <c r="O1727" i="1" s="1"/>
  <c r="N1728" i="1" l="1"/>
  <c r="O1728" i="1" s="1"/>
  <c r="M1729" i="1"/>
  <c r="M1730" i="1" l="1"/>
  <c r="N1729" i="1"/>
  <c r="O1729" i="1" s="1"/>
  <c r="M1731" i="1" l="1"/>
  <c r="N1730" i="1"/>
  <c r="O1730" i="1" s="1"/>
  <c r="M1732" i="1" l="1"/>
  <c r="N1731" i="1"/>
  <c r="O1731" i="1" s="1"/>
  <c r="M1733" i="1" l="1"/>
  <c r="N1732" i="1"/>
  <c r="O1732" i="1" s="1"/>
  <c r="M1734" i="1" l="1"/>
  <c r="N1733" i="1"/>
  <c r="O1733" i="1" s="1"/>
  <c r="M1735" i="1" l="1"/>
  <c r="N1734" i="1"/>
  <c r="O1734" i="1" s="1"/>
  <c r="M1736" i="1" l="1"/>
  <c r="N1735" i="1"/>
  <c r="O1735" i="1" s="1"/>
  <c r="M1737" i="1" l="1"/>
  <c r="N1736" i="1"/>
  <c r="O1736" i="1" s="1"/>
  <c r="N1737" i="1" l="1"/>
  <c r="O1737" i="1" s="1"/>
  <c r="M1738" i="1"/>
  <c r="M1739" i="1" l="1"/>
  <c r="N1738" i="1"/>
  <c r="O1738" i="1" s="1"/>
  <c r="M1740" i="1" l="1"/>
  <c r="N1739" i="1"/>
  <c r="O1739" i="1" s="1"/>
  <c r="M1741" i="1" l="1"/>
  <c r="N1740" i="1"/>
  <c r="O1740" i="1" s="1"/>
  <c r="M1742" i="1" l="1"/>
  <c r="N1741" i="1"/>
  <c r="O1741" i="1" s="1"/>
  <c r="M1743" i="1" l="1"/>
  <c r="N1742" i="1"/>
  <c r="O1742" i="1" s="1"/>
  <c r="N1743" i="1" l="1"/>
  <c r="O1743" i="1" s="1"/>
  <c r="M1744" i="1"/>
  <c r="M1745" i="1" l="1"/>
  <c r="N1744" i="1"/>
  <c r="O1744" i="1" s="1"/>
  <c r="M1746" i="1" l="1"/>
  <c r="N1745" i="1"/>
  <c r="O1745" i="1" s="1"/>
  <c r="M1747" i="1" l="1"/>
  <c r="N1746" i="1"/>
  <c r="O1746" i="1" s="1"/>
  <c r="M1748" i="1" l="1"/>
  <c r="N1747" i="1"/>
  <c r="O1747" i="1" s="1"/>
  <c r="M1749" i="1" l="1"/>
  <c r="N1748" i="1"/>
  <c r="O1748" i="1" s="1"/>
  <c r="M1750" i="1" l="1"/>
  <c r="N1749" i="1"/>
  <c r="O1749" i="1" s="1"/>
  <c r="M1751" i="1" l="1"/>
  <c r="N1750" i="1"/>
  <c r="O1750" i="1" s="1"/>
  <c r="M1752" i="1" l="1"/>
  <c r="N1751" i="1"/>
  <c r="O1751" i="1" s="1"/>
  <c r="M1753" i="1" l="1"/>
  <c r="N1752" i="1"/>
  <c r="O1752" i="1" s="1"/>
  <c r="M1754" i="1" l="1"/>
  <c r="N1753" i="1"/>
  <c r="O1753" i="1" s="1"/>
  <c r="M1755" i="1" l="1"/>
  <c r="N1754" i="1"/>
  <c r="O1754" i="1" s="1"/>
  <c r="M1756" i="1" l="1"/>
  <c r="N1755" i="1"/>
  <c r="O1755" i="1" s="1"/>
  <c r="M1757" i="1" l="1"/>
  <c r="N1756" i="1"/>
  <c r="O1756" i="1" s="1"/>
  <c r="M1758" i="1" l="1"/>
  <c r="N1757" i="1"/>
  <c r="O1757" i="1" s="1"/>
  <c r="M1759" i="1" l="1"/>
  <c r="N1758" i="1"/>
  <c r="O1758" i="1" s="1"/>
  <c r="M1760" i="1" l="1"/>
  <c r="N1759" i="1"/>
  <c r="O1759" i="1" s="1"/>
  <c r="M1761" i="1" l="1"/>
  <c r="N1760" i="1"/>
  <c r="O1760" i="1" s="1"/>
  <c r="M1762" i="1" l="1"/>
  <c r="N1761" i="1"/>
  <c r="O1761" i="1" s="1"/>
  <c r="M1763" i="1" l="1"/>
  <c r="N1762" i="1"/>
  <c r="O1762" i="1" s="1"/>
  <c r="M1764" i="1" l="1"/>
  <c r="N1763" i="1"/>
  <c r="O1763" i="1" s="1"/>
  <c r="M1765" i="1" l="1"/>
  <c r="N1764" i="1"/>
  <c r="O1764" i="1" s="1"/>
  <c r="M1766" i="1" l="1"/>
  <c r="N1765" i="1"/>
  <c r="O1765" i="1" s="1"/>
  <c r="M1767" i="1" l="1"/>
  <c r="N1766" i="1"/>
  <c r="O1766" i="1" s="1"/>
  <c r="M1768" i="1" l="1"/>
  <c r="N1767" i="1"/>
  <c r="O1767" i="1" s="1"/>
  <c r="M1769" i="1" l="1"/>
  <c r="N1768" i="1"/>
  <c r="O1768" i="1" s="1"/>
  <c r="N1769" i="1" l="1"/>
  <c r="O1769" i="1" s="1"/>
  <c r="M1770" i="1"/>
  <c r="M1771" i="1" l="1"/>
  <c r="N1770" i="1"/>
  <c r="O1770" i="1" s="1"/>
  <c r="M1772" i="1" l="1"/>
  <c r="N1771" i="1"/>
  <c r="O1771" i="1" s="1"/>
  <c r="M1773" i="1" l="1"/>
  <c r="N1772" i="1"/>
  <c r="O1772" i="1" s="1"/>
  <c r="M1774" i="1" l="1"/>
  <c r="N1773" i="1"/>
  <c r="O1773" i="1" s="1"/>
  <c r="N1774" i="1" l="1"/>
  <c r="O1774" i="1" s="1"/>
  <c r="M1775" i="1"/>
  <c r="M1776" i="1" l="1"/>
  <c r="N1775" i="1"/>
  <c r="O1775" i="1" s="1"/>
  <c r="M1777" i="1" l="1"/>
  <c r="N1776" i="1"/>
  <c r="O1776" i="1" s="1"/>
  <c r="M1778" i="1" l="1"/>
  <c r="N1777" i="1"/>
  <c r="O1777" i="1" s="1"/>
  <c r="N1778" i="1" l="1"/>
  <c r="O1778" i="1" s="1"/>
  <c r="M1779" i="1"/>
  <c r="M1780" i="1" l="1"/>
  <c r="N1779" i="1"/>
  <c r="O1779" i="1" s="1"/>
  <c r="M1781" i="1" l="1"/>
  <c r="N1780" i="1"/>
  <c r="O1780" i="1" s="1"/>
  <c r="N1781" i="1" l="1"/>
  <c r="O1781" i="1" s="1"/>
  <c r="M1782" i="1"/>
  <c r="M1783" i="1" l="1"/>
  <c r="N1782" i="1"/>
  <c r="O1782" i="1" s="1"/>
  <c r="M1784" i="1" l="1"/>
  <c r="N1783" i="1"/>
  <c r="O1783" i="1" s="1"/>
  <c r="M1785" i="1" l="1"/>
  <c r="N1784" i="1"/>
  <c r="O1784" i="1" s="1"/>
  <c r="N1785" i="1" l="1"/>
  <c r="O1785" i="1" s="1"/>
  <c r="M1786" i="1"/>
  <c r="M1787" i="1" l="1"/>
  <c r="N1786" i="1"/>
  <c r="O1786" i="1" s="1"/>
  <c r="M1788" i="1" l="1"/>
  <c r="N1787" i="1"/>
  <c r="O1787" i="1" s="1"/>
  <c r="M1789" i="1" l="1"/>
  <c r="N1788" i="1"/>
  <c r="O1788" i="1" s="1"/>
  <c r="M1790" i="1" l="1"/>
  <c r="N1789" i="1"/>
  <c r="O1789" i="1" s="1"/>
  <c r="M1791" i="1" l="1"/>
  <c r="N1790" i="1"/>
  <c r="O1790" i="1" s="1"/>
  <c r="M1792" i="1" l="1"/>
  <c r="N1791" i="1"/>
  <c r="O1791" i="1" s="1"/>
  <c r="M1793" i="1" l="1"/>
  <c r="N1792" i="1"/>
  <c r="O1792" i="1" s="1"/>
  <c r="M1794" i="1" l="1"/>
  <c r="N1793" i="1"/>
  <c r="O1793" i="1" s="1"/>
  <c r="M1795" i="1" l="1"/>
  <c r="N1794" i="1"/>
  <c r="O1794" i="1" s="1"/>
  <c r="N1795" i="1" l="1"/>
  <c r="O1795" i="1" s="1"/>
  <c r="M1796" i="1"/>
  <c r="M1797" i="1" l="1"/>
  <c r="N1796" i="1"/>
  <c r="O1796" i="1" s="1"/>
  <c r="M1798" i="1" l="1"/>
  <c r="N1797" i="1"/>
  <c r="O1797" i="1" s="1"/>
  <c r="N1798" i="1" l="1"/>
  <c r="O1798" i="1" s="1"/>
  <c r="M1799" i="1"/>
  <c r="M1800" i="1" l="1"/>
  <c r="N1799" i="1"/>
  <c r="O1799" i="1" s="1"/>
  <c r="M1801" i="1" l="1"/>
  <c r="N1800" i="1"/>
  <c r="O1800" i="1" s="1"/>
  <c r="M1802" i="1" l="1"/>
  <c r="N1801" i="1"/>
  <c r="O1801" i="1" s="1"/>
  <c r="N1802" i="1" l="1"/>
  <c r="O1802" i="1" s="1"/>
  <c r="M1803" i="1"/>
  <c r="M1804" i="1" l="1"/>
  <c r="N1803" i="1"/>
  <c r="O1803" i="1" s="1"/>
  <c r="M1805" i="1" l="1"/>
  <c r="N1804" i="1"/>
  <c r="O1804" i="1" s="1"/>
  <c r="M1806" i="1" l="1"/>
  <c r="N1805" i="1"/>
  <c r="O1805" i="1" s="1"/>
  <c r="N1806" i="1" l="1"/>
  <c r="O1806" i="1" s="1"/>
  <c r="M1807" i="1"/>
  <c r="M1808" i="1" l="1"/>
  <c r="N1807" i="1"/>
  <c r="O1807" i="1" s="1"/>
  <c r="M1809" i="1" l="1"/>
  <c r="N1808" i="1"/>
  <c r="O1808" i="1" s="1"/>
  <c r="M1810" i="1" l="1"/>
  <c r="N1809" i="1"/>
  <c r="O1809" i="1" s="1"/>
  <c r="N1810" i="1" l="1"/>
  <c r="O1810" i="1" s="1"/>
  <c r="M1811" i="1"/>
  <c r="M1812" i="1" l="1"/>
  <c r="N1811" i="1"/>
  <c r="O1811" i="1" s="1"/>
  <c r="M1813" i="1" l="1"/>
  <c r="N1812" i="1"/>
  <c r="O1812" i="1" s="1"/>
  <c r="M1814" i="1" l="1"/>
  <c r="N1813" i="1"/>
  <c r="O1813" i="1" s="1"/>
  <c r="M1815" i="1" l="1"/>
  <c r="N1814" i="1"/>
  <c r="O1814" i="1" s="1"/>
  <c r="M1816" i="1" l="1"/>
  <c r="N1815" i="1"/>
  <c r="O1815" i="1" s="1"/>
  <c r="M1817" i="1" l="1"/>
  <c r="N1816" i="1"/>
  <c r="O1816" i="1" s="1"/>
  <c r="M1818" i="1" l="1"/>
  <c r="N1817" i="1"/>
  <c r="O1817" i="1" s="1"/>
  <c r="M1819" i="1" l="1"/>
  <c r="N1818" i="1"/>
  <c r="O1818" i="1" s="1"/>
  <c r="M1820" i="1" l="1"/>
  <c r="N1819" i="1"/>
  <c r="O1819" i="1" s="1"/>
  <c r="M1821" i="1" l="1"/>
  <c r="N1820" i="1"/>
  <c r="O1820" i="1" s="1"/>
  <c r="N1821" i="1" l="1"/>
  <c r="O1821" i="1" s="1"/>
  <c r="M1822" i="1"/>
  <c r="M1823" i="1" l="1"/>
  <c r="N1822" i="1"/>
  <c r="O1822" i="1" s="1"/>
  <c r="M1824" i="1" l="1"/>
  <c r="N1823" i="1"/>
  <c r="O1823" i="1" s="1"/>
  <c r="M1825" i="1" l="1"/>
  <c r="N1824" i="1"/>
  <c r="O1824" i="1" s="1"/>
  <c r="M1826" i="1" l="1"/>
  <c r="N1825" i="1"/>
  <c r="O1825" i="1" s="1"/>
  <c r="M1827" i="1" l="1"/>
  <c r="N1826" i="1"/>
  <c r="O1826" i="1" s="1"/>
  <c r="M1828" i="1" l="1"/>
  <c r="N1827" i="1"/>
  <c r="O1827" i="1" s="1"/>
  <c r="M1829" i="1" l="1"/>
  <c r="N1828" i="1"/>
  <c r="O1828" i="1" s="1"/>
  <c r="M1830" i="1" l="1"/>
  <c r="N1829" i="1"/>
  <c r="O1829" i="1" s="1"/>
  <c r="M1831" i="1" l="1"/>
  <c r="N1830" i="1"/>
  <c r="O1830" i="1" s="1"/>
  <c r="M1832" i="1" l="1"/>
  <c r="N1831" i="1"/>
  <c r="O1831" i="1" s="1"/>
  <c r="M1833" i="1" l="1"/>
  <c r="N1832" i="1"/>
  <c r="O1832" i="1" s="1"/>
  <c r="M1834" i="1" l="1"/>
  <c r="N1833" i="1"/>
  <c r="O1833" i="1" s="1"/>
  <c r="M1835" i="1" l="1"/>
  <c r="N1834" i="1"/>
  <c r="O1834" i="1" s="1"/>
  <c r="M1836" i="1" l="1"/>
  <c r="N1835" i="1"/>
  <c r="O1835" i="1" s="1"/>
  <c r="M1837" i="1" l="1"/>
  <c r="N1836" i="1"/>
  <c r="O1836" i="1" s="1"/>
  <c r="M1838" i="1" l="1"/>
  <c r="N1837" i="1"/>
  <c r="O1837" i="1" s="1"/>
  <c r="N1838" i="1" l="1"/>
  <c r="O1838" i="1" s="1"/>
  <c r="M1839" i="1"/>
  <c r="M1840" i="1" l="1"/>
  <c r="N1839" i="1"/>
  <c r="O1839" i="1" s="1"/>
  <c r="M1841" i="1" l="1"/>
  <c r="N1840" i="1"/>
  <c r="O1840" i="1" s="1"/>
  <c r="M1842" i="1" l="1"/>
  <c r="N1841" i="1"/>
  <c r="O1841" i="1" s="1"/>
  <c r="M1843" i="1" l="1"/>
  <c r="N1842" i="1"/>
  <c r="O1842" i="1" s="1"/>
  <c r="M1844" i="1" l="1"/>
  <c r="N1843" i="1"/>
  <c r="O1843" i="1" s="1"/>
  <c r="M1845" i="1" l="1"/>
  <c r="N1844" i="1"/>
  <c r="O1844" i="1" s="1"/>
  <c r="N1845" i="1" l="1"/>
  <c r="O1845" i="1" s="1"/>
  <c r="M1846" i="1"/>
  <c r="M1847" i="1" l="1"/>
  <c r="N1846" i="1"/>
  <c r="O1846" i="1" s="1"/>
  <c r="M1848" i="1" l="1"/>
  <c r="N1847" i="1"/>
  <c r="O1847" i="1" s="1"/>
  <c r="M1849" i="1" l="1"/>
  <c r="N1848" i="1"/>
  <c r="O1848" i="1" s="1"/>
  <c r="N1849" i="1" l="1"/>
  <c r="O1849" i="1" s="1"/>
  <c r="M1850" i="1"/>
  <c r="M1851" i="1" l="1"/>
  <c r="N1850" i="1"/>
  <c r="O1850" i="1" s="1"/>
  <c r="M1852" i="1" l="1"/>
  <c r="N1851" i="1"/>
  <c r="O1851" i="1" s="1"/>
  <c r="M1853" i="1" l="1"/>
  <c r="N1852" i="1"/>
  <c r="O1852" i="1" s="1"/>
  <c r="M1854" i="1" l="1"/>
  <c r="N1853" i="1"/>
  <c r="O1853" i="1" s="1"/>
  <c r="M1855" i="1" l="1"/>
  <c r="N1854" i="1"/>
  <c r="O1854" i="1" s="1"/>
  <c r="N1855" i="1" l="1"/>
  <c r="O1855" i="1" s="1"/>
  <c r="M1856" i="1"/>
  <c r="M1857" i="1" l="1"/>
  <c r="N1856" i="1"/>
  <c r="O1856" i="1" s="1"/>
  <c r="M1858" i="1" l="1"/>
  <c r="N1857" i="1"/>
  <c r="O1857" i="1" s="1"/>
  <c r="M1859" i="1" l="1"/>
  <c r="N1858" i="1"/>
  <c r="O1858" i="1" s="1"/>
  <c r="N1859" i="1" l="1"/>
  <c r="O1859" i="1" s="1"/>
  <c r="M1860" i="1"/>
  <c r="M1861" i="1" l="1"/>
  <c r="N1860" i="1"/>
  <c r="O1860" i="1" s="1"/>
  <c r="M1862" i="1" l="1"/>
  <c r="N1861" i="1"/>
  <c r="O1861" i="1" s="1"/>
  <c r="M1863" i="1" l="1"/>
  <c r="N1862" i="1"/>
  <c r="O1862" i="1" s="1"/>
  <c r="N1863" i="1" l="1"/>
  <c r="O1863" i="1" s="1"/>
  <c r="M1864" i="1"/>
  <c r="M1865" i="1" l="1"/>
  <c r="N1864" i="1"/>
  <c r="O1864" i="1" s="1"/>
  <c r="M1866" i="1" l="1"/>
  <c r="N1865" i="1"/>
  <c r="O1865" i="1" s="1"/>
  <c r="M1867" i="1" l="1"/>
  <c r="N1866" i="1"/>
  <c r="O1866" i="1" s="1"/>
  <c r="M1868" i="1" l="1"/>
  <c r="N1867" i="1"/>
  <c r="O1867" i="1" s="1"/>
  <c r="M1869" i="1" l="1"/>
  <c r="N1868" i="1"/>
  <c r="O1868" i="1" s="1"/>
  <c r="N1869" i="1" l="1"/>
  <c r="O1869" i="1" s="1"/>
  <c r="M1870" i="1"/>
  <c r="M1871" i="1" l="1"/>
  <c r="N1870" i="1"/>
  <c r="O1870" i="1" s="1"/>
  <c r="M1872" i="1" l="1"/>
  <c r="N1871" i="1"/>
  <c r="O1871" i="1" s="1"/>
  <c r="M1873" i="1" l="1"/>
  <c r="N1872" i="1"/>
  <c r="O1872" i="1" s="1"/>
  <c r="M1874" i="1" l="1"/>
  <c r="N1873" i="1"/>
  <c r="O1873" i="1" s="1"/>
  <c r="M1875" i="1" l="1"/>
  <c r="N1874" i="1"/>
  <c r="O1874" i="1" s="1"/>
  <c r="M1876" i="1" l="1"/>
  <c r="N1875" i="1"/>
  <c r="O1875" i="1" s="1"/>
  <c r="M1877" i="1" l="1"/>
  <c r="N1876" i="1"/>
  <c r="O1876" i="1" s="1"/>
  <c r="M1878" i="1" l="1"/>
  <c r="N1877" i="1"/>
  <c r="O1877" i="1" s="1"/>
  <c r="M1879" i="1" l="1"/>
  <c r="N1878" i="1"/>
  <c r="O1878" i="1" s="1"/>
  <c r="N1879" i="1" l="1"/>
  <c r="O1879" i="1" s="1"/>
  <c r="M1880" i="1"/>
  <c r="N1880" i="1" l="1"/>
  <c r="O1880" i="1" s="1"/>
  <c r="M1881" i="1"/>
  <c r="M1882" i="1" l="1"/>
  <c r="N1881" i="1"/>
  <c r="O1881" i="1" s="1"/>
  <c r="M1883" i="1" l="1"/>
  <c r="N1882" i="1"/>
  <c r="O1882" i="1" s="1"/>
  <c r="N1883" i="1" l="1"/>
  <c r="O1883" i="1" s="1"/>
  <c r="M1884" i="1"/>
  <c r="N1884" i="1" l="1"/>
  <c r="O1884" i="1" s="1"/>
  <c r="M1885" i="1"/>
  <c r="M1886" i="1" l="1"/>
  <c r="N1885" i="1"/>
  <c r="O1885" i="1" s="1"/>
  <c r="M1887" i="1" l="1"/>
  <c r="N1886" i="1"/>
  <c r="O1886" i="1" s="1"/>
  <c r="N1887" i="1" l="1"/>
  <c r="O1887" i="1" s="1"/>
  <c r="M1888" i="1"/>
  <c r="N1888" i="1" l="1"/>
  <c r="O1888" i="1" s="1"/>
  <c r="M1889" i="1"/>
  <c r="M1890" i="1" l="1"/>
  <c r="N1889" i="1"/>
  <c r="O1889" i="1" s="1"/>
  <c r="M1891" i="1" l="1"/>
  <c r="N1890" i="1"/>
  <c r="O1890" i="1" s="1"/>
  <c r="M1892" i="1" l="1"/>
  <c r="N1891" i="1"/>
  <c r="O1891" i="1" s="1"/>
  <c r="M1893" i="1" l="1"/>
  <c r="N1892" i="1"/>
  <c r="O1892" i="1" s="1"/>
  <c r="M1894" i="1" l="1"/>
  <c r="N1893" i="1"/>
  <c r="O1893" i="1" s="1"/>
  <c r="M1895" i="1" l="1"/>
  <c r="N1894" i="1"/>
  <c r="O1894" i="1" s="1"/>
  <c r="M1896" i="1" l="1"/>
  <c r="N1895" i="1"/>
  <c r="O1895" i="1" s="1"/>
  <c r="M1897" i="1" l="1"/>
  <c r="N1896" i="1"/>
  <c r="O1896" i="1" s="1"/>
  <c r="N1897" i="1" l="1"/>
  <c r="O1897" i="1" s="1"/>
  <c r="M1898" i="1"/>
  <c r="M1899" i="1" l="1"/>
  <c r="N1898" i="1"/>
  <c r="O1898" i="1" s="1"/>
  <c r="M1900" i="1" l="1"/>
  <c r="N1899" i="1"/>
  <c r="O1899" i="1" s="1"/>
  <c r="M1901" i="1" l="1"/>
  <c r="N1900" i="1"/>
  <c r="O1900" i="1" s="1"/>
  <c r="M1902" i="1" l="1"/>
  <c r="N1901" i="1"/>
  <c r="O1901" i="1" s="1"/>
  <c r="M1903" i="1" l="1"/>
  <c r="N1902" i="1"/>
  <c r="O1902" i="1" s="1"/>
  <c r="N1903" i="1" l="1"/>
  <c r="O1903" i="1" s="1"/>
  <c r="M1904" i="1"/>
  <c r="M1905" i="1" l="1"/>
  <c r="N1904" i="1"/>
  <c r="O1904" i="1" s="1"/>
  <c r="N1905" i="1" l="1"/>
  <c r="O1905" i="1" s="1"/>
  <c r="M1906" i="1"/>
  <c r="M1907" i="1" l="1"/>
  <c r="N1906" i="1"/>
  <c r="O1906" i="1" s="1"/>
  <c r="M1908" i="1" l="1"/>
  <c r="N1907" i="1"/>
  <c r="O1907" i="1" s="1"/>
  <c r="M1909" i="1" l="1"/>
  <c r="N1908" i="1"/>
  <c r="O1908" i="1" s="1"/>
  <c r="M1910" i="1" l="1"/>
  <c r="N1909" i="1"/>
  <c r="O1909" i="1" s="1"/>
  <c r="M1911" i="1" l="1"/>
  <c r="N1910" i="1"/>
  <c r="O1910" i="1" s="1"/>
  <c r="M1912" i="1" l="1"/>
  <c r="N1911" i="1"/>
  <c r="O1911" i="1" s="1"/>
  <c r="N1912" i="1" l="1"/>
  <c r="O1912" i="1" s="1"/>
  <c r="M1913" i="1"/>
  <c r="M1914" i="1" l="1"/>
  <c r="N1913" i="1"/>
  <c r="O1913" i="1" s="1"/>
  <c r="M1915" i="1" l="1"/>
  <c r="N1914" i="1"/>
  <c r="O1914" i="1" s="1"/>
  <c r="M1916" i="1" l="1"/>
  <c r="N1915" i="1"/>
  <c r="O1915" i="1" s="1"/>
  <c r="N1916" i="1" l="1"/>
  <c r="O1916" i="1" s="1"/>
  <c r="M1917" i="1"/>
  <c r="M1918" i="1" l="1"/>
  <c r="N1917" i="1"/>
  <c r="O1917" i="1" s="1"/>
  <c r="M1919" i="1" l="1"/>
  <c r="N1918" i="1"/>
  <c r="O1918" i="1" s="1"/>
  <c r="M1920" i="1" l="1"/>
  <c r="N1919" i="1"/>
  <c r="O1919" i="1" s="1"/>
  <c r="M1921" i="1" l="1"/>
  <c r="N1920" i="1"/>
  <c r="O1920" i="1" s="1"/>
  <c r="M1922" i="1" l="1"/>
  <c r="N1921" i="1"/>
  <c r="O1921" i="1" s="1"/>
  <c r="N1922" i="1" l="1"/>
  <c r="O1922" i="1" s="1"/>
  <c r="M1923" i="1"/>
  <c r="M1924" i="1" l="1"/>
  <c r="N1923" i="1"/>
  <c r="O1923" i="1" s="1"/>
  <c r="M1925" i="1" l="1"/>
  <c r="N1924" i="1"/>
  <c r="O1924" i="1" s="1"/>
  <c r="N1925" i="1" l="1"/>
  <c r="O1925" i="1" s="1"/>
  <c r="M1926" i="1"/>
  <c r="M1927" i="1" l="1"/>
  <c r="N1926" i="1"/>
  <c r="O1926" i="1" s="1"/>
  <c r="M1928" i="1" l="1"/>
  <c r="N1927" i="1"/>
  <c r="O1927" i="1" s="1"/>
  <c r="M1929" i="1" l="1"/>
  <c r="N1928" i="1"/>
  <c r="O1928" i="1" s="1"/>
  <c r="N1929" i="1" l="1"/>
  <c r="O1929" i="1" s="1"/>
  <c r="M1930" i="1"/>
  <c r="M1931" i="1" l="1"/>
  <c r="N1930" i="1"/>
  <c r="O1930" i="1" s="1"/>
  <c r="M1932" i="1" l="1"/>
  <c r="N1931" i="1"/>
  <c r="O1931" i="1" s="1"/>
  <c r="M1933" i="1" l="1"/>
  <c r="N1932" i="1"/>
  <c r="O1932" i="1" s="1"/>
  <c r="M1934" i="1" l="1"/>
  <c r="N1933" i="1"/>
  <c r="O1933" i="1" s="1"/>
  <c r="M1935" i="1" l="1"/>
  <c r="N1934" i="1"/>
  <c r="O1934" i="1" s="1"/>
  <c r="N1935" i="1" l="1"/>
  <c r="O1935" i="1" s="1"/>
  <c r="M1936" i="1"/>
  <c r="M1937" i="1" l="1"/>
  <c r="N1936" i="1"/>
  <c r="O1936" i="1" s="1"/>
  <c r="M1938" i="1" l="1"/>
  <c r="N1937" i="1"/>
  <c r="O1937" i="1" s="1"/>
  <c r="M1939" i="1" l="1"/>
  <c r="N1938" i="1"/>
  <c r="O1938" i="1" s="1"/>
  <c r="M1940" i="1" l="1"/>
  <c r="N1939" i="1"/>
  <c r="O1939" i="1" s="1"/>
  <c r="M1941" i="1" l="1"/>
  <c r="N1940" i="1"/>
  <c r="O1940" i="1" s="1"/>
  <c r="M1942" i="1" l="1"/>
  <c r="N1941" i="1"/>
  <c r="O1941" i="1" s="1"/>
  <c r="M1943" i="1" l="1"/>
  <c r="N1942" i="1"/>
  <c r="O1942" i="1" s="1"/>
  <c r="M1944" i="1" l="1"/>
  <c r="N1943" i="1"/>
  <c r="O1943" i="1" s="1"/>
  <c r="M1945" i="1" l="1"/>
  <c r="N1944" i="1"/>
  <c r="O1944" i="1" s="1"/>
  <c r="M1946" i="1" l="1"/>
  <c r="N1945" i="1"/>
  <c r="O1945" i="1" s="1"/>
  <c r="M1947" i="1" l="1"/>
  <c r="N1946" i="1"/>
  <c r="O1946" i="1" s="1"/>
  <c r="M1948" i="1" l="1"/>
  <c r="N1947" i="1"/>
  <c r="O1947" i="1" s="1"/>
  <c r="M1949" i="1" l="1"/>
  <c r="N1948" i="1"/>
  <c r="O1948" i="1" s="1"/>
  <c r="M1950" i="1" l="1"/>
  <c r="N1949" i="1"/>
  <c r="O1949" i="1" s="1"/>
  <c r="N1950" i="1" l="1"/>
  <c r="O1950" i="1" s="1"/>
  <c r="M1951" i="1"/>
  <c r="M1952" i="1" l="1"/>
  <c r="N1951" i="1"/>
  <c r="O1951" i="1" s="1"/>
  <c r="M1953" i="1" l="1"/>
  <c r="N1952" i="1"/>
  <c r="O1952" i="1" s="1"/>
  <c r="M1954" i="1" l="1"/>
  <c r="N1953" i="1"/>
  <c r="O1953" i="1" s="1"/>
  <c r="N1954" i="1" l="1"/>
  <c r="O1954" i="1" s="1"/>
  <c r="M1955" i="1"/>
  <c r="M1956" i="1" l="1"/>
  <c r="N1955" i="1"/>
  <c r="O1955" i="1" s="1"/>
  <c r="M1957" i="1" l="1"/>
  <c r="N1956" i="1"/>
  <c r="O1956" i="1" s="1"/>
  <c r="M1958" i="1" l="1"/>
  <c r="N1957" i="1"/>
  <c r="O1957" i="1" s="1"/>
  <c r="N1958" i="1" l="1"/>
  <c r="O1958" i="1" s="1"/>
  <c r="M1959" i="1"/>
  <c r="M1960" i="1" l="1"/>
  <c r="N1959" i="1"/>
  <c r="O1959" i="1" s="1"/>
  <c r="M1961" i="1" l="1"/>
  <c r="N1960" i="1"/>
  <c r="O1960" i="1" s="1"/>
  <c r="M1962" i="1" l="1"/>
  <c r="N1961" i="1"/>
  <c r="O1961" i="1" s="1"/>
  <c r="N1962" i="1" l="1"/>
  <c r="O1962" i="1" s="1"/>
  <c r="M1963" i="1"/>
  <c r="M1964" i="1" l="1"/>
  <c r="N1963" i="1"/>
  <c r="O1963" i="1" s="1"/>
  <c r="M1965" i="1" l="1"/>
  <c r="N1964" i="1"/>
  <c r="O1964" i="1" s="1"/>
  <c r="M1966" i="1" l="1"/>
  <c r="N1965" i="1"/>
  <c r="O1965" i="1" s="1"/>
  <c r="M1967" i="1" l="1"/>
  <c r="N1966" i="1"/>
  <c r="O1966" i="1" s="1"/>
  <c r="M1968" i="1" l="1"/>
  <c r="N1967" i="1"/>
  <c r="O1967" i="1" s="1"/>
  <c r="M1969" i="1" l="1"/>
  <c r="N1968" i="1"/>
  <c r="O1968" i="1" s="1"/>
  <c r="M1970" i="1" l="1"/>
  <c r="N1969" i="1"/>
  <c r="O1969" i="1" s="1"/>
  <c r="M1971" i="1" l="1"/>
  <c r="N1970" i="1"/>
  <c r="O1970" i="1" s="1"/>
  <c r="M1972" i="1" l="1"/>
  <c r="N1971" i="1"/>
  <c r="O1971" i="1" s="1"/>
  <c r="M1973" i="1" l="1"/>
  <c r="N1972" i="1"/>
  <c r="O1972" i="1" s="1"/>
  <c r="M1974" i="1" l="1"/>
  <c r="N1973" i="1"/>
  <c r="O1973" i="1" s="1"/>
  <c r="M1975" i="1" l="1"/>
  <c r="N1974" i="1"/>
  <c r="O1974" i="1" s="1"/>
  <c r="M1976" i="1" l="1"/>
  <c r="N1975" i="1"/>
  <c r="O1975" i="1" s="1"/>
  <c r="M1977" i="1" l="1"/>
  <c r="N1976" i="1"/>
  <c r="O1976" i="1" s="1"/>
  <c r="M1978" i="1" l="1"/>
  <c r="N1977" i="1"/>
  <c r="O1977" i="1" s="1"/>
  <c r="N1978" i="1" l="1"/>
  <c r="O1978" i="1" s="1"/>
  <c r="M1979" i="1"/>
  <c r="M1980" i="1" l="1"/>
  <c r="N1979" i="1"/>
  <c r="O1979" i="1" s="1"/>
  <c r="M1981" i="1" l="1"/>
  <c r="N1980" i="1"/>
  <c r="O1980" i="1" s="1"/>
  <c r="N1981" i="1" l="1"/>
  <c r="O1981" i="1" s="1"/>
  <c r="M1982" i="1"/>
  <c r="M1983" i="1" l="1"/>
  <c r="N1982" i="1"/>
  <c r="O1982" i="1" s="1"/>
  <c r="M1984" i="1" l="1"/>
  <c r="N1983" i="1"/>
  <c r="O1983" i="1" s="1"/>
  <c r="M1985" i="1" l="1"/>
  <c r="N1984" i="1"/>
  <c r="O1984" i="1" s="1"/>
  <c r="N1985" i="1" l="1"/>
  <c r="O1985" i="1" s="1"/>
  <c r="M1986" i="1"/>
  <c r="M1987" i="1" l="1"/>
  <c r="N1986" i="1"/>
  <c r="O1986" i="1" s="1"/>
  <c r="M1988" i="1" l="1"/>
  <c r="N1987" i="1"/>
  <c r="O1987" i="1" s="1"/>
  <c r="M1989" i="1" l="1"/>
  <c r="N1988" i="1"/>
  <c r="O1988" i="1" s="1"/>
  <c r="N1989" i="1" l="1"/>
  <c r="O1989" i="1" s="1"/>
  <c r="M1990" i="1"/>
  <c r="M1991" i="1" l="1"/>
  <c r="N1990" i="1"/>
  <c r="O1990" i="1" s="1"/>
  <c r="M1992" i="1" l="1"/>
  <c r="N1991" i="1"/>
  <c r="O1991" i="1" s="1"/>
  <c r="M1993" i="1" l="1"/>
  <c r="N1992" i="1"/>
  <c r="O1992" i="1" s="1"/>
  <c r="N1993" i="1" l="1"/>
  <c r="O1993" i="1" s="1"/>
  <c r="M1994" i="1"/>
  <c r="M1995" i="1" l="1"/>
  <c r="N1994" i="1"/>
  <c r="O1994" i="1" s="1"/>
  <c r="M1996" i="1" l="1"/>
  <c r="N1995" i="1"/>
  <c r="O1995" i="1" s="1"/>
  <c r="M1997" i="1" l="1"/>
  <c r="N1996" i="1"/>
  <c r="O1996" i="1" s="1"/>
  <c r="M1998" i="1" l="1"/>
  <c r="N1997" i="1"/>
  <c r="O1997" i="1" s="1"/>
  <c r="M1999" i="1" l="1"/>
  <c r="N1998" i="1"/>
  <c r="O1998" i="1" s="1"/>
  <c r="M2000" i="1" l="1"/>
  <c r="N1999" i="1"/>
  <c r="O1999" i="1" s="1"/>
  <c r="M2001" i="1" l="1"/>
  <c r="N2000" i="1"/>
  <c r="O2000" i="1" s="1"/>
  <c r="M2002" i="1" l="1"/>
  <c r="N2001" i="1"/>
  <c r="O2001" i="1" s="1"/>
  <c r="M2003" i="1" l="1"/>
  <c r="N2002" i="1"/>
  <c r="O2002" i="1" s="1"/>
  <c r="M2004" i="1" l="1"/>
  <c r="N2003" i="1"/>
  <c r="O2003" i="1" s="1"/>
  <c r="M2005" i="1" l="1"/>
  <c r="N2004" i="1"/>
  <c r="O2004" i="1" s="1"/>
  <c r="M2006" i="1" l="1"/>
  <c r="N2005" i="1"/>
  <c r="O2005" i="1" s="1"/>
  <c r="M2007" i="1" l="1"/>
  <c r="N2006" i="1"/>
  <c r="O2006" i="1" s="1"/>
  <c r="M2008" i="1" l="1"/>
  <c r="N2007" i="1"/>
  <c r="O2007" i="1" s="1"/>
  <c r="M2009" i="1" l="1"/>
  <c r="N2008" i="1"/>
  <c r="O2008" i="1" s="1"/>
  <c r="M2010" i="1" l="1"/>
  <c r="N2009" i="1"/>
  <c r="O2009" i="1" s="1"/>
  <c r="N2010" i="1" l="1"/>
  <c r="O2010" i="1" s="1"/>
  <c r="M2011" i="1"/>
  <c r="M2012" i="1" l="1"/>
  <c r="N2011" i="1"/>
  <c r="O2011" i="1" s="1"/>
  <c r="M2013" i="1" l="1"/>
  <c r="N2012" i="1"/>
  <c r="O2012" i="1" s="1"/>
  <c r="M2014" i="1" l="1"/>
  <c r="N2013" i="1"/>
  <c r="O2013" i="1" s="1"/>
  <c r="M2015" i="1" l="1"/>
  <c r="N2014" i="1"/>
  <c r="O2014" i="1" s="1"/>
  <c r="M2016" i="1" l="1"/>
  <c r="N2015" i="1"/>
  <c r="O2015" i="1" s="1"/>
  <c r="M2017" i="1" l="1"/>
  <c r="N2016" i="1"/>
  <c r="O2016" i="1" s="1"/>
  <c r="M2018" i="1" l="1"/>
  <c r="N2017" i="1"/>
  <c r="O2017" i="1" s="1"/>
  <c r="M2019" i="1" l="1"/>
  <c r="N2018" i="1"/>
  <c r="O2018" i="1" s="1"/>
  <c r="M2020" i="1" l="1"/>
  <c r="N2019" i="1"/>
  <c r="O2019" i="1" s="1"/>
  <c r="N2020" i="1" l="1"/>
  <c r="O2020" i="1" s="1"/>
  <c r="M2021" i="1"/>
  <c r="M2022" i="1" l="1"/>
  <c r="N2021" i="1"/>
  <c r="O2021" i="1" s="1"/>
  <c r="M2023" i="1" l="1"/>
  <c r="N2022" i="1"/>
  <c r="O2022" i="1" s="1"/>
  <c r="M2024" i="1" l="1"/>
  <c r="N2023" i="1"/>
  <c r="O2023" i="1" s="1"/>
  <c r="N2024" i="1" l="1"/>
  <c r="O2024" i="1" s="1"/>
  <c r="M2025" i="1"/>
  <c r="M2026" i="1" l="1"/>
  <c r="N2026" i="1" s="1"/>
  <c r="O2026" i="1" s="1"/>
  <c r="N2025" i="1"/>
  <c r="O2025" i="1" s="1"/>
</calcChain>
</file>

<file path=xl/sharedStrings.xml><?xml version="1.0" encoding="utf-8"?>
<sst xmlns="http://schemas.openxmlformats.org/spreadsheetml/2006/main" count="4529" uniqueCount="1592">
  <si>
    <t>Date</t>
  </si>
  <si>
    <t>Venue</t>
  </si>
  <si>
    <t>Race</t>
  </si>
  <si>
    <t>#</t>
  </si>
  <si>
    <t>Horse</t>
  </si>
  <si>
    <t>Rating</t>
  </si>
  <si>
    <t>Odds</t>
  </si>
  <si>
    <t>Bet</t>
  </si>
  <si>
    <t>Result</t>
  </si>
  <si>
    <t>Collect</t>
  </si>
  <si>
    <t>Total Bets</t>
  </si>
  <si>
    <t>Total Collects</t>
  </si>
  <si>
    <t>Profit</t>
  </si>
  <si>
    <t>POT</t>
  </si>
  <si>
    <t>Rosehill</t>
  </si>
  <si>
    <t>Testaguy</t>
  </si>
  <si>
    <t xml:space="preserve"> </t>
  </si>
  <si>
    <t>Flemington</t>
  </si>
  <si>
    <t>Tuscan Fire</t>
  </si>
  <si>
    <t>Morphettville</t>
  </si>
  <si>
    <t>Aeraise</t>
  </si>
  <si>
    <t>British General</t>
  </si>
  <si>
    <t>Le Bonsir</t>
  </si>
  <si>
    <t>Ajeeb</t>
  </si>
  <si>
    <t>Ascot</t>
  </si>
  <si>
    <t>Modello</t>
  </si>
  <si>
    <t>Under The Hat</t>
  </si>
  <si>
    <t>Eminent Domain</t>
  </si>
  <si>
    <t>Quickie</t>
  </si>
  <si>
    <t>Antoccino</t>
  </si>
  <si>
    <t>Eagle Farm</t>
  </si>
  <si>
    <t>Stop Crying</t>
  </si>
  <si>
    <t>Caressable One</t>
  </si>
  <si>
    <t>Sandown</t>
  </si>
  <si>
    <t>What A Treat</t>
  </si>
  <si>
    <t>Newcastle</t>
  </si>
  <si>
    <t>Sail</t>
  </si>
  <si>
    <t>Ocelot</t>
  </si>
  <si>
    <t xml:space="preserve">Eagle Farm  </t>
  </si>
  <si>
    <t>Lennie's Choice</t>
  </si>
  <si>
    <t>Ten Gauge</t>
  </si>
  <si>
    <t>Sino Eagle</t>
  </si>
  <si>
    <t>Snip The Dancer</t>
  </si>
  <si>
    <t>Dragonzone</t>
  </si>
  <si>
    <t>Uno Five</t>
  </si>
  <si>
    <t>Mightiest</t>
  </si>
  <si>
    <t>Gerontius</t>
  </si>
  <si>
    <t>Xatel Ekwa</t>
  </si>
  <si>
    <t>Mantonant</t>
  </si>
  <si>
    <t xml:space="preserve">Sandown </t>
  </si>
  <si>
    <t>Friday Hussy</t>
  </si>
  <si>
    <t>Word Gets Around</t>
  </si>
  <si>
    <t>Dazzle Us</t>
  </si>
  <si>
    <t>Academy Jack</t>
  </si>
  <si>
    <t>Clanga's Glory</t>
  </si>
  <si>
    <t>Dark Rock</t>
  </si>
  <si>
    <t>Executive Action</t>
  </si>
  <si>
    <t>Bickerfield</t>
  </si>
  <si>
    <t>Doomben</t>
  </si>
  <si>
    <t>Dorchester</t>
  </si>
  <si>
    <t>Sale</t>
  </si>
  <si>
    <t>Rockedly</t>
  </si>
  <si>
    <t>Spenepi</t>
  </si>
  <si>
    <t>Sweet Little Filly</t>
  </si>
  <si>
    <t>I'llbetricked</t>
  </si>
  <si>
    <t>Gold Coast</t>
  </si>
  <si>
    <t>Mukaddamah Son</t>
  </si>
  <si>
    <t>Sweet And Vicious</t>
  </si>
  <si>
    <t>Bendigo</t>
  </si>
  <si>
    <t>Planet Voyage</t>
  </si>
  <si>
    <t>Felidea</t>
  </si>
  <si>
    <t>Del Palio</t>
  </si>
  <si>
    <t xml:space="preserve">Bendigo </t>
  </si>
  <si>
    <t>Chateau Margaux</t>
  </si>
  <si>
    <t>Oriental Ruby</t>
  </si>
  <si>
    <t>Warwick Farm</t>
  </si>
  <si>
    <t>Arinosa</t>
  </si>
  <si>
    <t>Cathay Lady</t>
  </si>
  <si>
    <t>Ladys Angel</t>
  </si>
  <si>
    <t>Pure Purrfection</t>
  </si>
  <si>
    <t>Mr Favulous</t>
  </si>
  <si>
    <t>Eraset</t>
  </si>
  <si>
    <t>Folding Gear</t>
  </si>
  <si>
    <t>Rebel Dane</t>
  </si>
  <si>
    <t>It's A Dundeel</t>
  </si>
  <si>
    <t>Assets 'n' Cash</t>
  </si>
  <si>
    <t>Mrs Onassis</t>
  </si>
  <si>
    <t>Border Rebel</t>
  </si>
  <si>
    <t xml:space="preserve">Ascot </t>
  </si>
  <si>
    <t>Black Uma</t>
  </si>
  <si>
    <t>Jam Fancy</t>
  </si>
  <si>
    <t>St Andrews</t>
  </si>
  <si>
    <t>I'll Takemanhattan</t>
  </si>
  <si>
    <t>Jade Marauder</t>
  </si>
  <si>
    <t>Thy</t>
  </si>
  <si>
    <t>Shamardani</t>
  </si>
  <si>
    <t>Cherie Amour</t>
  </si>
  <si>
    <t>Pure Glamour</t>
  </si>
  <si>
    <t>Classic Kitten</t>
  </si>
  <si>
    <t>Hypothesis</t>
  </si>
  <si>
    <t>Ron's Gem</t>
  </si>
  <si>
    <t>Stacks On</t>
  </si>
  <si>
    <t>Soonest</t>
  </si>
  <si>
    <t>Kalahaar</t>
  </si>
  <si>
    <t>Pure Adrenalin</t>
  </si>
  <si>
    <t>Let's Lighten Up</t>
  </si>
  <si>
    <t>Hiatus</t>
  </si>
  <si>
    <t>Narasimha</t>
  </si>
  <si>
    <t>Minh Khai</t>
  </si>
  <si>
    <t>Commengy</t>
  </si>
  <si>
    <t>My Man Of War</t>
  </si>
  <si>
    <t>Jacquinot Bay</t>
  </si>
  <si>
    <t>City Of Light</t>
  </si>
  <si>
    <t>Angels Beach</t>
  </si>
  <si>
    <t>Scarletini</t>
  </si>
  <si>
    <t>Irish Fire</t>
  </si>
  <si>
    <t>Van Rossum</t>
  </si>
  <si>
    <t>Red Rain</t>
  </si>
  <si>
    <t>San Jose</t>
  </si>
  <si>
    <t>All My Angels</t>
  </si>
  <si>
    <t>Lennie&amp;#39;s Choice</t>
  </si>
  <si>
    <t>Britaila Kate</t>
  </si>
  <si>
    <t>Faultless Dancer</t>
  </si>
  <si>
    <t>Vacallo</t>
  </si>
  <si>
    <t>Single</t>
  </si>
  <si>
    <t>Lunayir</t>
  </si>
  <si>
    <t>Caulfield</t>
  </si>
  <si>
    <t>Under The Eiffel</t>
  </si>
  <si>
    <t>Ashokan</t>
  </si>
  <si>
    <t>Hamam</t>
  </si>
  <si>
    <t>Real Delight</t>
  </si>
  <si>
    <t>Undeniably</t>
  </si>
  <si>
    <t>Ready To Rip</t>
  </si>
  <si>
    <t>Ocsmepop</t>
  </si>
  <si>
    <t>Astro Damus</t>
  </si>
  <si>
    <t>Pierro</t>
  </si>
  <si>
    <t>Moment Of Change</t>
  </si>
  <si>
    <t>Skating On Ice</t>
  </si>
  <si>
    <t>High Esteem</t>
  </si>
  <si>
    <t>Petite Diablesse</t>
  </si>
  <si>
    <t>Ying La</t>
  </si>
  <si>
    <t>Earnest Ernest</t>
  </si>
  <si>
    <t>Segue</t>
  </si>
  <si>
    <t>Tiger Dimejan</t>
  </si>
  <si>
    <t>Seeking More</t>
  </si>
  <si>
    <t>Cape Clear</t>
  </si>
  <si>
    <t>Extra Virgin</t>
  </si>
  <si>
    <t>Rouge Dior</t>
  </si>
  <si>
    <t>Beach Express</t>
  </si>
  <si>
    <t>The Danehill Rose</t>
  </si>
  <si>
    <t>Bippo No Bungus</t>
  </si>
  <si>
    <t>Moreish</t>
  </si>
  <si>
    <t>Sireeze</t>
  </si>
  <si>
    <t>New Time</t>
  </si>
  <si>
    <t>Canterbury</t>
  </si>
  <si>
    <t>Coup Acclaim</t>
  </si>
  <si>
    <t>Dolphi's Boy</t>
  </si>
  <si>
    <t>Beeby Gem</t>
  </si>
  <si>
    <t>Catashee</t>
  </si>
  <si>
    <t>Musical Lady</t>
  </si>
  <si>
    <t>Annario</t>
  </si>
  <si>
    <t>Thunder Express</t>
  </si>
  <si>
    <t>Lightenuff</t>
  </si>
  <si>
    <t>Cosentino</t>
  </si>
  <si>
    <t>Dark Charger</t>
  </si>
  <si>
    <t>My Bonny Lad</t>
  </si>
  <si>
    <t>Lord Balthazar</t>
  </si>
  <si>
    <t>Fonzarelli</t>
  </si>
  <si>
    <t>Little Shadow</t>
  </si>
  <si>
    <t>Ellavamoment</t>
  </si>
  <si>
    <t>Wotchinyu</t>
  </si>
  <si>
    <t>Wonorg</t>
  </si>
  <si>
    <t>Grand Beau</t>
  </si>
  <si>
    <t>Ichihara</t>
  </si>
  <si>
    <t>Julienas</t>
  </si>
  <si>
    <t>Aneto</t>
  </si>
  <si>
    <t>Minnie Downs</t>
  </si>
  <si>
    <t>Rose Pattern</t>
  </si>
  <si>
    <t>Crystal Web</t>
  </si>
  <si>
    <t>Bradman</t>
  </si>
  <si>
    <t>Crafty Irna</t>
  </si>
  <si>
    <t>Flying Jet</t>
  </si>
  <si>
    <t>Off And Laughing</t>
  </si>
  <si>
    <t>Amaethon</t>
  </si>
  <si>
    <t>Budriguez</t>
  </si>
  <si>
    <t>Launay</t>
  </si>
  <si>
    <t>Bel Sprinter</t>
  </si>
  <si>
    <t>Dienekes</t>
  </si>
  <si>
    <t>Callanish</t>
  </si>
  <si>
    <t>Whisper Downs</t>
  </si>
  <si>
    <t>Zabisco</t>
  </si>
  <si>
    <t>Kerthos</t>
  </si>
  <si>
    <t>Shamal Wind</t>
  </si>
  <si>
    <t>Catkins</t>
  </si>
  <si>
    <t>Accidental</t>
  </si>
  <si>
    <t>Flashy Doll</t>
  </si>
  <si>
    <t>Vision</t>
  </si>
  <si>
    <t>I've Got The Looks</t>
  </si>
  <si>
    <t>Settlers Way</t>
  </si>
  <si>
    <t>Prince Warrior</t>
  </si>
  <si>
    <t>Megathink</t>
  </si>
  <si>
    <t>Tyanna</t>
  </si>
  <si>
    <t>Eternal Optimist</t>
  </si>
  <si>
    <t>Future Shock</t>
  </si>
  <si>
    <t>Masterstroke</t>
  </si>
  <si>
    <t>Lights Of Heaven</t>
  </si>
  <si>
    <t>Moonee Valley</t>
  </si>
  <si>
    <t>Norzita</t>
  </si>
  <si>
    <t>Onetimeatbandcamp</t>
  </si>
  <si>
    <t>Elite Elle</t>
  </si>
  <si>
    <t>Silent Achiever</t>
  </si>
  <si>
    <t>Jolie Blonde</t>
  </si>
  <si>
    <t>Major Coup</t>
  </si>
  <si>
    <t>Mushatta</t>
  </si>
  <si>
    <t>Oregon Spirit</t>
  </si>
  <si>
    <t>Ranger's Boy</t>
  </si>
  <si>
    <t>Mia China Doll</t>
  </si>
  <si>
    <t>McClintock</t>
  </si>
  <si>
    <t>Wise And Happy</t>
  </si>
  <si>
    <t>Smokin' Joey</t>
  </si>
  <si>
    <t>Family Portrait</t>
  </si>
  <si>
    <t xml:space="preserve">Doomben </t>
  </si>
  <si>
    <t>Discreet</t>
  </si>
  <si>
    <t>The Rising</t>
  </si>
  <si>
    <t>Taxi Driver</t>
  </si>
  <si>
    <t>My Survivor</t>
  </si>
  <si>
    <t>Beach Front</t>
  </si>
  <si>
    <t>Double Dee</t>
  </si>
  <si>
    <t>Valid Contract</t>
  </si>
  <si>
    <t>Tilla Bell Rings</t>
  </si>
  <si>
    <t>Tarrabandra</t>
  </si>
  <si>
    <t>Marielle</t>
  </si>
  <si>
    <t>Union Gap</t>
  </si>
  <si>
    <t>Annabels</t>
  </si>
  <si>
    <t>Medusa's Miss</t>
  </si>
  <si>
    <t>Venetian Prince</t>
  </si>
  <si>
    <t>Stormy Mahal</t>
  </si>
  <si>
    <t>Copper Reign</t>
  </si>
  <si>
    <t>Top Cat In Town</t>
  </si>
  <si>
    <t>Zombie Dancer</t>
  </si>
  <si>
    <t>Coins</t>
  </si>
  <si>
    <t>Lady Of Harrods</t>
  </si>
  <si>
    <t>Randwick</t>
  </si>
  <si>
    <t>Royal Descent</t>
  </si>
  <si>
    <t>Unimpeachable</t>
  </si>
  <si>
    <t>Aliyana Tilde</t>
  </si>
  <si>
    <t>Texan Warney</t>
  </si>
  <si>
    <t>Serpent</t>
  </si>
  <si>
    <t>Kings Palace</t>
  </si>
  <si>
    <t>Wakeel</t>
  </si>
  <si>
    <t>Banca Mo</t>
  </si>
  <si>
    <t>Auld Burns</t>
  </si>
  <si>
    <t>Philippi</t>
  </si>
  <si>
    <t>Maybe Discreet</t>
  </si>
  <si>
    <t>Kazanluk</t>
  </si>
  <si>
    <t>Avoid Lightning</t>
  </si>
  <si>
    <t>Zamorar</t>
  </si>
  <si>
    <t>Maskhara</t>
  </si>
  <si>
    <t>Finality</t>
  </si>
  <si>
    <t>Rocky's Brother</t>
  </si>
  <si>
    <t>Dubai Escapade</t>
  </si>
  <si>
    <t>Ready On Time</t>
  </si>
  <si>
    <t>Quizette</t>
  </si>
  <si>
    <t>De La Dilo</t>
  </si>
  <si>
    <t>Freezy</t>
  </si>
  <si>
    <t>Aghamore</t>
  </si>
  <si>
    <t>Multilateral</t>
  </si>
  <si>
    <t>Lady Guevara</t>
  </si>
  <si>
    <t>Shoot For Glory</t>
  </si>
  <si>
    <t>Carmora</t>
  </si>
  <si>
    <t>Brave Soul</t>
  </si>
  <si>
    <t>Mossmoney</t>
  </si>
  <si>
    <t>Typhoon Red</t>
  </si>
  <si>
    <t>Cradle Me</t>
  </si>
  <si>
    <t>Jack 'n' Sam</t>
  </si>
  <si>
    <t>State Form</t>
  </si>
  <si>
    <t>Tail And All</t>
  </si>
  <si>
    <t>Skating Away</t>
  </si>
  <si>
    <t>Cosmic Causeway</t>
  </si>
  <si>
    <t>Finiguerra</t>
  </si>
  <si>
    <t>It Is Written</t>
  </si>
  <si>
    <t>Hazard</t>
  </si>
  <si>
    <t>Petman</t>
  </si>
  <si>
    <t>Lady Dynamo</t>
  </si>
  <si>
    <t>Stock Trader</t>
  </si>
  <si>
    <t>Royal Island</t>
  </si>
  <si>
    <t>Famous Seamus</t>
  </si>
  <si>
    <t>Essay Raider</t>
  </si>
  <si>
    <t>Hunger</t>
  </si>
  <si>
    <t>Gold Medals</t>
  </si>
  <si>
    <t>Ever The Same</t>
  </si>
  <si>
    <t>Schumacher</t>
  </si>
  <si>
    <t>On Strike</t>
  </si>
  <si>
    <t>Mornington</t>
  </si>
  <si>
    <t>Prince Jester (NZ)</t>
  </si>
  <si>
    <t>Blowin' Your Mind</t>
  </si>
  <si>
    <t>Ivanhoe</t>
  </si>
  <si>
    <t>Neverending Valley (NZ)</t>
  </si>
  <si>
    <t>Dark Sun</t>
  </si>
  <si>
    <t>Sweet Little Lies</t>
  </si>
  <si>
    <t>Midnight Minx</t>
  </si>
  <si>
    <t>Boban</t>
  </si>
  <si>
    <t>Verdant</t>
  </si>
  <si>
    <t>Chile Express</t>
  </si>
  <si>
    <t>Morant</t>
  </si>
  <si>
    <t>Decircles</t>
  </si>
  <si>
    <t>Rock Magic</t>
  </si>
  <si>
    <t>Moscow Pearl</t>
  </si>
  <si>
    <t>Min River</t>
  </si>
  <si>
    <t>Cable Bay</t>
  </si>
  <si>
    <t>Black Cash</t>
  </si>
  <si>
    <t>Meidung</t>
  </si>
  <si>
    <t>Xanadu</t>
  </si>
  <si>
    <t>Vital</t>
  </si>
  <si>
    <t>Flamberge</t>
  </si>
  <si>
    <t>Pellegrini</t>
  </si>
  <si>
    <t>Pins Of Pele</t>
  </si>
  <si>
    <t>Platelet</t>
  </si>
  <si>
    <t>The New Boy</t>
  </si>
  <si>
    <t>New York</t>
  </si>
  <si>
    <t>Solsay</t>
  </si>
  <si>
    <t>It's On The Pocket</t>
  </si>
  <si>
    <t>Delegance</t>
  </si>
  <si>
    <t>Alpha Proxima</t>
  </si>
  <si>
    <t>Bonaria</t>
  </si>
  <si>
    <t>Storm Burst</t>
  </si>
  <si>
    <t>Epingle</t>
  </si>
  <si>
    <t>You Can Dance</t>
  </si>
  <si>
    <t>Tariana</t>
  </si>
  <si>
    <t>New Day Rising</t>
  </si>
  <si>
    <t>Show Affection</t>
  </si>
  <si>
    <t>General Truce</t>
  </si>
  <si>
    <t>Negra Santo</t>
  </si>
  <si>
    <t>Rebelson</t>
  </si>
  <si>
    <t>California Valley</t>
  </si>
  <si>
    <t>Warrnambool</t>
  </si>
  <si>
    <t>Decoupez</t>
  </si>
  <si>
    <t>Emerald Jim</t>
  </si>
  <si>
    <t>Brookton Flare</t>
  </si>
  <si>
    <t>Tambo's Jewel</t>
  </si>
  <si>
    <t>Miss Leibert</t>
  </si>
  <si>
    <t>Breakfast In Bed</t>
  </si>
  <si>
    <t>Hard To Find</t>
  </si>
  <si>
    <t>Reddamour</t>
  </si>
  <si>
    <t>Fourdays Of Mylife</t>
  </si>
  <si>
    <t>Tokugawa</t>
  </si>
  <si>
    <t>Speed Queen</t>
  </si>
  <si>
    <t>Cosmonaut</t>
  </si>
  <si>
    <t>Night Chills</t>
  </si>
  <si>
    <t>Gasquet</t>
  </si>
  <si>
    <t>Ice Baa</t>
  </si>
  <si>
    <t>Next The Universe</t>
  </si>
  <si>
    <t>Golden Trinkets</t>
  </si>
  <si>
    <t>Cosmic Demon</t>
  </si>
  <si>
    <t>Gotta Laugh</t>
  </si>
  <si>
    <t>Sinister Prince</t>
  </si>
  <si>
    <t>Hawkesbury</t>
  </si>
  <si>
    <t>Double Halo</t>
  </si>
  <si>
    <t>Lyric</t>
  </si>
  <si>
    <t>Petrify</t>
  </si>
  <si>
    <t>Saint La Bamba</t>
  </si>
  <si>
    <t>Dashitude</t>
  </si>
  <si>
    <t>Latvian Amber</t>
  </si>
  <si>
    <t>Almighty Bullet</t>
  </si>
  <si>
    <t>Bound To Blush</t>
  </si>
  <si>
    <t>Arctic Flight</t>
  </si>
  <si>
    <t>Hotham Heights</t>
  </si>
  <si>
    <t>Dee Bee Nine</t>
  </si>
  <si>
    <t>Reckless Assassin</t>
  </si>
  <si>
    <t>Mareeza</t>
  </si>
  <si>
    <t>Walk With Attitude</t>
  </si>
  <si>
    <t>Foreteller</t>
  </si>
  <si>
    <t>Belmont</t>
  </si>
  <si>
    <t>Priceless Cat</t>
  </si>
  <si>
    <t>Floatmyboat</t>
  </si>
  <si>
    <t>Imperil</t>
  </si>
  <si>
    <t>Deceiver</t>
  </si>
  <si>
    <t>Our Ol' Fella</t>
  </si>
  <si>
    <t>Global Flirt</t>
  </si>
  <si>
    <t>Cyber Crime</t>
  </si>
  <si>
    <t>Seattle Beau</t>
  </si>
  <si>
    <t>Demasheen</t>
  </si>
  <si>
    <t>Big Bear Rock</t>
  </si>
  <si>
    <t>Vizhaka</t>
  </si>
  <si>
    <t>Liberty Rock</t>
  </si>
  <si>
    <t>Tamariz</t>
  </si>
  <si>
    <t>Tower Of Lonhro</t>
  </si>
  <si>
    <t>Kreskin</t>
  </si>
  <si>
    <t>Paige's Boy</t>
  </si>
  <si>
    <t>Gamba</t>
  </si>
  <si>
    <t>Halle Rocks</t>
  </si>
  <si>
    <t>Griffon</t>
  </si>
  <si>
    <t>Excellantes</t>
  </si>
  <si>
    <t>Amorino</t>
  </si>
  <si>
    <t>Hidden Kisses</t>
  </si>
  <si>
    <t>Party Dress</t>
  </si>
  <si>
    <t>Falcent</t>
  </si>
  <si>
    <t>Waterford</t>
  </si>
  <si>
    <t>Laser Flash</t>
  </si>
  <si>
    <t>Queenstown</t>
  </si>
  <si>
    <t>Brannickers</t>
  </si>
  <si>
    <t>Dream Face</t>
  </si>
  <si>
    <t>Index Linked</t>
  </si>
  <si>
    <t>Permit</t>
  </si>
  <si>
    <t>Mybenz</t>
  </si>
  <si>
    <t>Harry Trimbole</t>
  </si>
  <si>
    <t>Midsummer Sun</t>
  </si>
  <si>
    <t>Under The Sun</t>
  </si>
  <si>
    <t>Snitsky</t>
  </si>
  <si>
    <t>General Peekay</t>
  </si>
  <si>
    <t>Lucky Penny</t>
  </si>
  <si>
    <t>Infinite Energy</t>
  </si>
  <si>
    <t>Dominating</t>
  </si>
  <si>
    <t>Just Sybil</t>
  </si>
  <si>
    <t>Tax A Million</t>
  </si>
  <si>
    <t>Virtual Trader</t>
  </si>
  <si>
    <t>Dark Miss</t>
  </si>
  <si>
    <t>The Underworld</t>
  </si>
  <si>
    <t>Sweet Agi</t>
  </si>
  <si>
    <t>Rhandara</t>
  </si>
  <si>
    <t>Knoydart</t>
  </si>
  <si>
    <t>Belaruski</t>
  </si>
  <si>
    <t>Reigning Lass</t>
  </si>
  <si>
    <t>Livigno</t>
  </si>
  <si>
    <t>Animoso</t>
  </si>
  <si>
    <t>Nissile</t>
  </si>
  <si>
    <t>Sordello</t>
  </si>
  <si>
    <t>Memphis Playboy</t>
  </si>
  <si>
    <t>Right To Roam</t>
  </si>
  <si>
    <t>Scone</t>
  </si>
  <si>
    <t>Fireball</t>
  </si>
  <si>
    <t>Formidable</t>
  </si>
  <si>
    <t>Funtantes</t>
  </si>
  <si>
    <t>Solzhenitsyn</t>
  </si>
  <si>
    <t>Transporter</t>
  </si>
  <si>
    <t>Omniscient</t>
  </si>
  <si>
    <t>Fontelina</t>
  </si>
  <si>
    <t>Plucky Belle</t>
  </si>
  <si>
    <t>Shadow Ninja</t>
  </si>
  <si>
    <t>Grand Vision</t>
  </si>
  <si>
    <t>Advantage Norman</t>
  </si>
  <si>
    <t>El Prado Gold</t>
  </si>
  <si>
    <t>Black Magic Miss</t>
  </si>
  <si>
    <t>Stay Lady Stay</t>
  </si>
  <si>
    <t>Gail</t>
  </si>
  <si>
    <t>Zaratone</t>
  </si>
  <si>
    <t>Sharnee Rose</t>
  </si>
  <si>
    <t>Impulse Buy</t>
  </si>
  <si>
    <t>The Blues</t>
  </si>
  <si>
    <t>Full Steam Ahead</t>
  </si>
  <si>
    <t>Sir Berus</t>
  </si>
  <si>
    <t>School Of Turin</t>
  </si>
  <si>
    <t>Whatevs</t>
  </si>
  <si>
    <t>Rastro</t>
  </si>
  <si>
    <t>Calvin</t>
  </si>
  <si>
    <t>Fabulistic</t>
  </si>
  <si>
    <t>Kym Kym Kaboom</t>
  </si>
  <si>
    <t>Bar Dreaming</t>
  </si>
  <si>
    <t>In His Hands</t>
  </si>
  <si>
    <t>Flying Coco</t>
  </si>
  <si>
    <t>Diamond Town</t>
  </si>
  <si>
    <t>Triquetra</t>
  </si>
  <si>
    <t>Someday</t>
  </si>
  <si>
    <t>Primitive Man</t>
  </si>
  <si>
    <t>Mr Make Believe</t>
  </si>
  <si>
    <t>Swap Ya</t>
  </si>
  <si>
    <t>Kim Albert</t>
  </si>
  <si>
    <t>Serene Star</t>
  </si>
  <si>
    <t>Vibrant Rouge</t>
  </si>
  <si>
    <t>Dee'n'gee</t>
  </si>
  <si>
    <t>Moreau</t>
  </si>
  <si>
    <t>Keyarna Blue</t>
  </si>
  <si>
    <t>Your Song</t>
  </si>
  <si>
    <t>Name The Day</t>
  </si>
  <si>
    <t>September Star</t>
  </si>
  <si>
    <t>Offenders</t>
  </si>
  <si>
    <t xml:space="preserve">Randwick </t>
  </si>
  <si>
    <t>Koe</t>
  </si>
  <si>
    <t>Mega Queen</t>
  </si>
  <si>
    <t>McBlitzam</t>
  </si>
  <si>
    <t>Accrual</t>
  </si>
  <si>
    <t>Red Mercedes</t>
  </si>
  <si>
    <t>Poitier</t>
  </si>
  <si>
    <t>Gypsy's Best</t>
  </si>
  <si>
    <t>Requirement</t>
  </si>
  <si>
    <t>Cheval Du Feu</t>
  </si>
  <si>
    <t>General Groove</t>
  </si>
  <si>
    <t>Rocco In The House</t>
  </si>
  <si>
    <t>Urgent Bells</t>
  </si>
  <si>
    <t>Mossale</t>
  </si>
  <si>
    <t>Rain Alert</t>
  </si>
  <si>
    <t>Silver Speck</t>
  </si>
  <si>
    <t>Shawshank</t>
  </si>
  <si>
    <t>Nothing Like Luca</t>
  </si>
  <si>
    <t>Rakuroo</t>
  </si>
  <si>
    <t>Planetarium</t>
  </si>
  <si>
    <t>She's A Stalker</t>
  </si>
  <si>
    <t>Tokamak</t>
  </si>
  <si>
    <t>Listen Son</t>
  </si>
  <si>
    <t>Said Com</t>
  </si>
  <si>
    <t>Hidden Warrior</t>
  </si>
  <si>
    <t>Detours</t>
  </si>
  <si>
    <t>Glad You Called</t>
  </si>
  <si>
    <t>Platinum Kingdom</t>
  </si>
  <si>
    <t>Honourable Aussie</t>
  </si>
  <si>
    <t>Porcellanus</t>
  </si>
  <si>
    <t>Disciple</t>
  </si>
  <si>
    <t xml:space="preserve">Belmont </t>
  </si>
  <si>
    <t>When We Were Kings</t>
  </si>
  <si>
    <t>Mahisara</t>
  </si>
  <si>
    <t>Willow Bridge</t>
  </si>
  <si>
    <t>Alrouz</t>
  </si>
  <si>
    <t>Angelology</t>
  </si>
  <si>
    <t>Truffle</t>
  </si>
  <si>
    <t>Johannapine</t>
  </si>
  <si>
    <t>Peace Force</t>
  </si>
  <si>
    <t>Sparkling To Win</t>
  </si>
  <si>
    <t>Beyond Infinity</t>
  </si>
  <si>
    <t>Baron Douro</t>
  </si>
  <si>
    <t>Holy Heart</t>
  </si>
  <si>
    <t>Secessio</t>
  </si>
  <si>
    <t>Kirribilli Gold</t>
  </si>
  <si>
    <t>Seuss</t>
  </si>
  <si>
    <t>Ward</t>
  </si>
  <si>
    <t>Ebony Buzz</t>
  </si>
  <si>
    <t>Lord Durante</t>
  </si>
  <si>
    <t>Windsor Edition</t>
  </si>
  <si>
    <t>Micken</t>
  </si>
  <si>
    <t>Our Celladoor</t>
  </si>
  <si>
    <t>Sweet Talkin Woman</t>
  </si>
  <si>
    <t>She Can Skate</t>
  </si>
  <si>
    <t>Hunter Jack</t>
  </si>
  <si>
    <t>Smart Moochi</t>
  </si>
  <si>
    <t>Pentasia</t>
  </si>
  <si>
    <t>Red Tracer</t>
  </si>
  <si>
    <t>She's Clean</t>
  </si>
  <si>
    <t>Prince Of Capers</t>
  </si>
  <si>
    <t>Lucripetous</t>
  </si>
  <si>
    <t>Sizzling</t>
  </si>
  <si>
    <t>Pago Rock</t>
  </si>
  <si>
    <t>Coup Ay Tee</t>
  </si>
  <si>
    <t>Imoto</t>
  </si>
  <si>
    <t>Prettyfamous</t>
  </si>
  <si>
    <t>Empress Milly</t>
  </si>
  <si>
    <t>Lisa Lost It</t>
  </si>
  <si>
    <t>Our Brightest Star</t>
  </si>
  <si>
    <t>Mon Soleil</t>
  </si>
  <si>
    <t>Pro Consul</t>
  </si>
  <si>
    <t>Tee Pee Cat</t>
  </si>
  <si>
    <t>Gaps In Me Knees</t>
  </si>
  <si>
    <t>Gingerman</t>
  </si>
  <si>
    <t>Metallica</t>
  </si>
  <si>
    <t>Grand Crusade</t>
  </si>
  <si>
    <t>Helena Miss</t>
  </si>
  <si>
    <t>Prince Kodiak</t>
  </si>
  <si>
    <t>Ghost Trader</t>
  </si>
  <si>
    <t>Turbulent Jet</t>
  </si>
  <si>
    <t>Nella Fantasia</t>
  </si>
  <si>
    <t>Ipswich</t>
  </si>
  <si>
    <t>Noble Jester</t>
  </si>
  <si>
    <t>Mighty Lucky</t>
  </si>
  <si>
    <t>Quarterly</t>
  </si>
  <si>
    <t>Kontiki Park</t>
  </si>
  <si>
    <t>Woakwine</t>
  </si>
  <si>
    <t>Digitalism</t>
  </si>
  <si>
    <t>Natural Disaster</t>
  </si>
  <si>
    <t>Any Dream Will Do</t>
  </si>
  <si>
    <t>Last Charge</t>
  </si>
  <si>
    <t>Secret Ruler</t>
  </si>
  <si>
    <t>I See Luck</t>
  </si>
  <si>
    <t>Royal Bender</t>
  </si>
  <si>
    <t>Merlin Mustang</t>
  </si>
  <si>
    <t>Juliet's Princess</t>
  </si>
  <si>
    <t>Flag Officer</t>
  </si>
  <si>
    <t>Kerrific</t>
  </si>
  <si>
    <t>Calculation</t>
  </si>
  <si>
    <t>Casse Sqarette</t>
  </si>
  <si>
    <t>Canny Be Famous</t>
  </si>
  <si>
    <t>Baton Twirler</t>
  </si>
  <si>
    <t>Zippity Lass</t>
  </si>
  <si>
    <t>Princess Caraboo</t>
  </si>
  <si>
    <t>Fashion Princess</t>
  </si>
  <si>
    <t>Daneomite</t>
  </si>
  <si>
    <t>Razed In Flames</t>
  </si>
  <si>
    <t>Endless Sacrifice</t>
  </si>
  <si>
    <t>True Storm</t>
  </si>
  <si>
    <t>Heaven Tonight</t>
  </si>
  <si>
    <t>Spending</t>
  </si>
  <si>
    <t>Star Rolling</t>
  </si>
  <si>
    <t>Spring Cheer</t>
  </si>
  <si>
    <t>Club Command</t>
  </si>
  <si>
    <t>The Cleaner</t>
  </si>
  <si>
    <t>Perturbo</t>
  </si>
  <si>
    <t>Silent Stash</t>
  </si>
  <si>
    <t>Young Lionel</t>
  </si>
  <si>
    <t>Sweet Ella</t>
  </si>
  <si>
    <t>Pillow Time</t>
  </si>
  <si>
    <t>Northpace</t>
  </si>
  <si>
    <t>Hussy By Choice</t>
  </si>
  <si>
    <t>Danyme</t>
  </si>
  <si>
    <t>Irish Wood</t>
  </si>
  <si>
    <t>Platinum Lion</t>
  </si>
  <si>
    <t>Constant Momentum</t>
  </si>
  <si>
    <t>Manganese</t>
  </si>
  <si>
    <t>Komovi</t>
  </si>
  <si>
    <t>School Rumble</t>
  </si>
  <si>
    <t>Union City</t>
  </si>
  <si>
    <t>Pure Whisper</t>
  </si>
  <si>
    <t>Barrassie Brother</t>
  </si>
  <si>
    <t>Bellchuca</t>
  </si>
  <si>
    <t>Knoxville</t>
  </si>
  <si>
    <t>High Limit</t>
  </si>
  <si>
    <t>Miss Radler</t>
  </si>
  <si>
    <t>Futurism</t>
  </si>
  <si>
    <t>Double Jester</t>
  </si>
  <si>
    <t>Hard Romp</t>
  </si>
  <si>
    <t>Day Procedure</t>
  </si>
  <si>
    <t>Octavia</t>
  </si>
  <si>
    <t>Pepin Hoaks</t>
  </si>
  <si>
    <t>Glenariff</t>
  </si>
  <si>
    <t>Our Belvoir</t>
  </si>
  <si>
    <t>Hawks Bay</t>
  </si>
  <si>
    <t>Nullarbor Nymph</t>
  </si>
  <si>
    <t>Saturday's Child</t>
  </si>
  <si>
    <t>Dark Delight</t>
  </si>
  <si>
    <t>Draw Forward</t>
  </si>
  <si>
    <t>Black 'n' Tough</t>
  </si>
  <si>
    <t>Bermondsey</t>
  </si>
  <si>
    <t>Pininci</t>
  </si>
  <si>
    <t>Grey Cheval</t>
  </si>
  <si>
    <t>Tackleberry</t>
  </si>
  <si>
    <t>Sir Fernando</t>
  </si>
  <si>
    <t>Wokpool</t>
  </si>
  <si>
    <t>Ranger</t>
  </si>
  <si>
    <t>Illusion Of Light</t>
  </si>
  <si>
    <t>April Rose</t>
  </si>
  <si>
    <t>She's Ellie</t>
  </si>
  <si>
    <t>Dual City</t>
  </si>
  <si>
    <t>Park Lane</t>
  </si>
  <si>
    <t>Major Dream</t>
  </si>
  <si>
    <t>Gold Heist</t>
  </si>
  <si>
    <t>Mrs Hadlee</t>
  </si>
  <si>
    <t>Charmed Harmony</t>
  </si>
  <si>
    <t>Great Game</t>
  </si>
  <si>
    <t>Angela's Dream</t>
  </si>
  <si>
    <t>Angelic Lass</t>
  </si>
  <si>
    <t>Lighthouse Dancing</t>
  </si>
  <si>
    <t>Ava's Delight</t>
  </si>
  <si>
    <t>Big Wheels</t>
  </si>
  <si>
    <t>Loaded</t>
  </si>
  <si>
    <t>Cash 'n' Style</t>
  </si>
  <si>
    <t>Another Prelate</t>
  </si>
  <si>
    <t>Hendricus</t>
  </si>
  <si>
    <t>Pretty Pins</t>
  </si>
  <si>
    <t>Celebrity Miss</t>
  </si>
  <si>
    <t>Alcancia</t>
  </si>
  <si>
    <t>Liesele</t>
  </si>
  <si>
    <t>Emotional Circus</t>
  </si>
  <si>
    <t>Fanicio</t>
  </si>
  <si>
    <t>Caesar's Princess</t>
  </si>
  <si>
    <t>Duke Of Vasac</t>
  </si>
  <si>
    <t>Classique Ivory</t>
  </si>
  <si>
    <t>Terkel</t>
  </si>
  <si>
    <t>Platinum Rocker</t>
  </si>
  <si>
    <t>MAGENTA AND BLACK</t>
  </si>
  <si>
    <t>RIVER CRUISE</t>
  </si>
  <si>
    <t>SYNCHRONISED</t>
  </si>
  <si>
    <t xml:space="preserve">HEAT BLAST  </t>
  </si>
  <si>
    <t>Grafton</t>
  </si>
  <si>
    <t>CASINO CARD</t>
  </si>
  <si>
    <t>HARADA BAY</t>
  </si>
  <si>
    <t>PEACE FORCE</t>
  </si>
  <si>
    <t>CORTONA</t>
  </si>
  <si>
    <t>STROEMSKY</t>
  </si>
  <si>
    <t>GRAND VOYAGEUR</t>
  </si>
  <si>
    <t>HOWMUCHDOYOULOVEME</t>
  </si>
  <si>
    <t>RIVER LAD</t>
  </si>
  <si>
    <t>SHEZ EPIC</t>
  </si>
  <si>
    <t>JACARANDA AVENUE</t>
  </si>
  <si>
    <t>FASHION OPERA</t>
  </si>
  <si>
    <t>PARK LANE</t>
  </si>
  <si>
    <t>KEEP ON DANCIN’</t>
  </si>
  <si>
    <t>FLYING SOLO</t>
  </si>
  <si>
    <t>ZIVA STAR</t>
  </si>
  <si>
    <t>STRICTLY BOARDROOM</t>
  </si>
  <si>
    <t>MARK’S MATILDA</t>
  </si>
  <si>
    <t>FLASH OF DOUBT</t>
  </si>
  <si>
    <t>YOUTHFUL KING</t>
  </si>
  <si>
    <t>THEFIFTHHOLE</t>
  </si>
  <si>
    <t>AVA’S DELIGHT</t>
  </si>
  <si>
    <t>ALCANCIA</t>
  </si>
  <si>
    <t>CUDDLESOME</t>
  </si>
  <si>
    <t>CLEVER BOY</t>
  </si>
  <si>
    <t>MASAHIKO</t>
  </si>
  <si>
    <t>ROCK PRINCESS</t>
  </si>
  <si>
    <t xml:space="preserve">PRETTYFAMOUS  </t>
  </si>
  <si>
    <t>GULLIBLE</t>
  </si>
  <si>
    <t>ADABELLE</t>
  </si>
  <si>
    <t>KEEP IT MOIST</t>
  </si>
  <si>
    <t>LOADED</t>
  </si>
  <si>
    <t>LOOT ’N’ RUN</t>
  </si>
  <si>
    <t>UNDER THE EIFFEL</t>
  </si>
  <si>
    <t>DISCREET</t>
  </si>
  <si>
    <t>BLACK ROMEO</t>
  </si>
  <si>
    <t>YOUNG LIONEL</t>
  </si>
  <si>
    <t>FRACTIONS</t>
  </si>
  <si>
    <t>BEARDED DRAGON</t>
  </si>
  <si>
    <t>PURE WHISPER</t>
  </si>
  <si>
    <t>FUTURISM</t>
  </si>
  <si>
    <t>PURE REALITY</t>
  </si>
  <si>
    <t>MAREEZA</t>
  </si>
  <si>
    <t>RIGHT HONOURABLE</t>
  </si>
  <si>
    <t>KNIGHT FURY</t>
  </si>
  <si>
    <t>LORD BALTHAZAR</t>
  </si>
  <si>
    <t>HURRITDANZ</t>
  </si>
  <si>
    <t>BLACK CARAT</t>
  </si>
  <si>
    <t>PROFOUND EFFECT</t>
  </si>
  <si>
    <t>THEY CALL ME BOLT</t>
  </si>
  <si>
    <t>AGULHAS</t>
  </si>
  <si>
    <t>GOOD AND HOT</t>
  </si>
  <si>
    <t>EDGEWOOD</t>
  </si>
  <si>
    <t>SPACE</t>
  </si>
  <si>
    <t>BARDIYA</t>
  </si>
  <si>
    <t xml:space="preserve">STICK ON  </t>
  </si>
  <si>
    <t xml:space="preserve">THE GREAT SNOWMAN  </t>
  </si>
  <si>
    <t xml:space="preserve">BURBERO  </t>
  </si>
  <si>
    <t xml:space="preserve">SINGLE STYLE  </t>
  </si>
  <si>
    <t>CRADLE ME</t>
  </si>
  <si>
    <t>HURRARA</t>
  </si>
  <si>
    <t>CHOICE WORDS</t>
  </si>
  <si>
    <t>TAX A MILLION</t>
  </si>
  <si>
    <t>PLATINUM ROCKER</t>
  </si>
  <si>
    <t>FINE BUBBLES</t>
  </si>
  <si>
    <t>CHELSEA HOTEL</t>
  </si>
  <si>
    <t>THE LOOK</t>
  </si>
  <si>
    <t>BUSINESS SECRET</t>
  </si>
  <si>
    <t>JUST HOPING</t>
  </si>
  <si>
    <t>FULLERTON</t>
  </si>
  <si>
    <t>AMPHLETT</t>
  </si>
  <si>
    <t>SOUTHERLY</t>
  </si>
  <si>
    <t>OMNISCIENT</t>
  </si>
  <si>
    <t>JUST A GIRL</t>
  </si>
  <si>
    <t>VALMONT</t>
  </si>
  <si>
    <t>ROSE OF CHOICE</t>
  </si>
  <si>
    <t>SURRENDERING</t>
  </si>
  <si>
    <t>TRANQUILLA STAR</t>
  </si>
  <si>
    <t>SATELLITE CITY</t>
  </si>
  <si>
    <t>STORM BURST</t>
  </si>
  <si>
    <t>DAYITA</t>
  </si>
  <si>
    <t>ARE THERE ANY</t>
  </si>
  <si>
    <t>NADEEM LASS</t>
  </si>
  <si>
    <t>CARMINE KING</t>
  </si>
  <si>
    <t xml:space="preserve">PRETTYFAMOUS </t>
  </si>
  <si>
    <t>QUEEN’S ELECT</t>
  </si>
  <si>
    <t>FERMENT</t>
  </si>
  <si>
    <t>RASTRO</t>
  </si>
  <si>
    <t>RED DYNAMITE</t>
  </si>
  <si>
    <t>DOC HENNESSY</t>
  </si>
  <si>
    <t>CAPTIVATING LADY</t>
  </si>
  <si>
    <t>LENNIE’S CHOICE</t>
  </si>
  <si>
    <t>ARROWETTE</t>
  </si>
  <si>
    <t>BELLCHUCA</t>
  </si>
  <si>
    <t>PAGO ROCK</t>
  </si>
  <si>
    <t>GRIFFON</t>
  </si>
  <si>
    <t>HALF HIS LUCK</t>
  </si>
  <si>
    <t xml:space="preserve">AJEEB </t>
  </si>
  <si>
    <t>ROAD TRIPPIN’</t>
  </si>
  <si>
    <t>MR TESTA</t>
  </si>
  <si>
    <t>WORDS ARE WEAPONS</t>
  </si>
  <si>
    <t xml:space="preserve">KOE </t>
  </si>
  <si>
    <t>BRIAN’S HONOUR</t>
  </si>
  <si>
    <t>THE CONSPIRATOR</t>
  </si>
  <si>
    <t>HENDRICUS</t>
  </si>
  <si>
    <t xml:space="preserve">SPIRITOF ENDEAVOUR </t>
  </si>
  <si>
    <t>I'm A Zulu</t>
  </si>
  <si>
    <t>Signoret</t>
  </si>
  <si>
    <t>Pure Reality</t>
  </si>
  <si>
    <t>Syncopated</t>
  </si>
  <si>
    <t>Ephoral</t>
  </si>
  <si>
    <t>Internal Revenue</t>
  </si>
  <si>
    <t>November Red</t>
  </si>
  <si>
    <t>Courtz Boy</t>
  </si>
  <si>
    <t>I'm Busted</t>
  </si>
  <si>
    <t>My Quilter (NZ)</t>
  </si>
  <si>
    <t>Always A Smile</t>
  </si>
  <si>
    <t>Double Impact</t>
  </si>
  <si>
    <t>Starkiato</t>
  </si>
  <si>
    <t>Dylanson</t>
  </si>
  <si>
    <t>The Gallows</t>
  </si>
  <si>
    <t>Mantango</t>
  </si>
  <si>
    <t>Spiritof Endeavour (USA)</t>
  </si>
  <si>
    <t>Dueton</t>
  </si>
  <si>
    <t>Ebony Rock</t>
  </si>
  <si>
    <t>Under The Sun (NZ)</t>
  </si>
  <si>
    <t>Rose Of Choice</t>
  </si>
  <si>
    <t>Last Gift</t>
  </si>
  <si>
    <t>Canali</t>
  </si>
  <si>
    <t>Saturday Affair</t>
  </si>
  <si>
    <t>Benny's Buttons</t>
  </si>
  <si>
    <t>Air Comet</t>
  </si>
  <si>
    <t>Confident Star</t>
  </si>
  <si>
    <t>Titbit (GB)</t>
  </si>
  <si>
    <t>About Square (NZ)</t>
  </si>
  <si>
    <t>Weekend Special</t>
  </si>
  <si>
    <t>Wind Wand</t>
  </si>
  <si>
    <t>Road Trippin'</t>
  </si>
  <si>
    <t>Ferment</t>
  </si>
  <si>
    <t>Fantastic Porscha</t>
  </si>
  <si>
    <t>The Great Snowman (NZ)</t>
  </si>
  <si>
    <t>Berrimilla</t>
  </si>
  <si>
    <t>Little Long Horn</t>
  </si>
  <si>
    <t>You Say So</t>
  </si>
  <si>
    <t>Days Like These</t>
  </si>
  <si>
    <t>Chilli Deva</t>
  </si>
  <si>
    <t>Pure Heaven</t>
  </si>
  <si>
    <t>Zero To Sixty</t>
  </si>
  <si>
    <t>Darlin' Jules</t>
  </si>
  <si>
    <t>Acapela (NZ)</t>
  </si>
  <si>
    <t>Ameliorate</t>
  </si>
  <si>
    <t>Black Carat</t>
  </si>
  <si>
    <t>Duke Ellington (NZ)</t>
  </si>
  <si>
    <t>Bellantina</t>
  </si>
  <si>
    <t>Hludowig</t>
  </si>
  <si>
    <t>Strathalbyn</t>
  </si>
  <si>
    <t>Highland Henry</t>
  </si>
  <si>
    <t>From The Vault</t>
  </si>
  <si>
    <t>Break The Ice</t>
  </si>
  <si>
    <t>Sarabi</t>
  </si>
  <si>
    <t>Blazing Comet</t>
  </si>
  <si>
    <t>Geelong</t>
  </si>
  <si>
    <t>Dr Brock (NZ)</t>
  </si>
  <si>
    <t>Richmond Grove</t>
  </si>
  <si>
    <t>Exceptionally</t>
  </si>
  <si>
    <t>First Course</t>
  </si>
  <si>
    <t>Anagold</t>
  </si>
  <si>
    <t>Aliyana</t>
  </si>
  <si>
    <t>Lady Krovanh</t>
  </si>
  <si>
    <t>Empress Elect</t>
  </si>
  <si>
    <t>Red Excitement</t>
  </si>
  <si>
    <t>Bush Aviator</t>
  </si>
  <si>
    <t>Shazzle Pazzle</t>
  </si>
  <si>
    <t>Knockabout</t>
  </si>
  <si>
    <t>Volkhere</t>
  </si>
  <si>
    <t>Bello</t>
  </si>
  <si>
    <t>That's The One</t>
  </si>
  <si>
    <t>Nuits St Georges</t>
  </si>
  <si>
    <t>Total Attraction</t>
  </si>
  <si>
    <t>Tiger Pete</t>
  </si>
  <si>
    <t>The Storeman</t>
  </si>
  <si>
    <t>Travolta</t>
  </si>
  <si>
    <t>Saturday Skies</t>
  </si>
  <si>
    <t>Red Blast</t>
  </si>
  <si>
    <t>The Corporation</t>
  </si>
  <si>
    <t>Point Made</t>
  </si>
  <si>
    <t>Braggart</t>
  </si>
  <si>
    <t>Flying Hussler</t>
  </si>
  <si>
    <t>Hadronica</t>
  </si>
  <si>
    <t>Legcut</t>
  </si>
  <si>
    <t>Cloud Valley</t>
  </si>
  <si>
    <t>Pleasurena</t>
  </si>
  <si>
    <t>Flash Of Doubt</t>
  </si>
  <si>
    <t>Benedictus</t>
  </si>
  <si>
    <t>Ivory Cognac</t>
  </si>
  <si>
    <t>Don't Get Excited</t>
  </si>
  <si>
    <t>That's A Good Idea</t>
  </si>
  <si>
    <t>Cosmo King</t>
  </si>
  <si>
    <t>Glimmer</t>
  </si>
  <si>
    <t>North Lodge</t>
  </si>
  <si>
    <t>Revitalise</t>
  </si>
  <si>
    <t>Toned</t>
  </si>
  <si>
    <t>Hollywood Bound</t>
  </si>
  <si>
    <t>Ticket To Dream</t>
  </si>
  <si>
    <t>Fast And Free</t>
  </si>
  <si>
    <t>The Jazz Singer</t>
  </si>
  <si>
    <t>Easy Running</t>
  </si>
  <si>
    <t>Fort Sumter</t>
  </si>
  <si>
    <t>Amphlett</t>
  </si>
  <si>
    <t>Cavallo Nero</t>
  </si>
  <si>
    <t>Powerful Jet</t>
  </si>
  <si>
    <t>Slysera</t>
  </si>
  <si>
    <t>It's A Merc</t>
  </si>
  <si>
    <t>Pattie Me Lass</t>
  </si>
  <si>
    <t>Maximilian</t>
  </si>
  <si>
    <t>Kanjistar</t>
  </si>
  <si>
    <t>Bia Diamond</t>
  </si>
  <si>
    <t>Pleiades</t>
  </si>
  <si>
    <t>Revengeful</t>
  </si>
  <si>
    <t>Soros</t>
  </si>
  <si>
    <t>Weissmuller</t>
  </si>
  <si>
    <t>Master Of Darkness</t>
  </si>
  <si>
    <t>About Square</t>
  </si>
  <si>
    <t>Foxing</t>
  </si>
  <si>
    <t>Movies By Burswood</t>
  </si>
  <si>
    <t>Sunset Showdown</t>
  </si>
  <si>
    <t>Blurred Vision</t>
  </si>
  <si>
    <t>Eigelstein</t>
  </si>
  <si>
    <t>Prince Cheri</t>
  </si>
  <si>
    <t>Mystery Tour</t>
  </si>
  <si>
    <t>Borehole</t>
  </si>
  <si>
    <t>Twisted Emotions</t>
  </si>
  <si>
    <t>Jolie Bay</t>
  </si>
  <si>
    <t>Tom's Luck</t>
  </si>
  <si>
    <t>Grand Group</t>
  </si>
  <si>
    <t>Topper's Halo</t>
  </si>
  <si>
    <t>Ron's Call</t>
  </si>
  <si>
    <t>Miki Two Toes</t>
  </si>
  <si>
    <t>I Owe You</t>
  </si>
  <si>
    <t>Cranbourne</t>
  </si>
  <si>
    <t>Desert Wizard</t>
  </si>
  <si>
    <t>Ecuador</t>
  </si>
  <si>
    <t>Rich Jack</t>
  </si>
  <si>
    <t>Bachelor Knight</t>
  </si>
  <si>
    <t>Show Us A Smile</t>
  </si>
  <si>
    <t>Trixie</t>
  </si>
  <si>
    <t>Pickabee</t>
  </si>
  <si>
    <t>Stating</t>
  </si>
  <si>
    <t>Private O'Dea</t>
  </si>
  <si>
    <t>Accretive</t>
  </si>
  <si>
    <t>Ocean Cracker</t>
  </si>
  <si>
    <t>Rich 'n' Famous</t>
  </si>
  <si>
    <t>Riders Onthe Storm</t>
  </si>
  <si>
    <t>Magna Cat</t>
  </si>
  <si>
    <t>Sharp Turn</t>
  </si>
  <si>
    <t>Need A Lift</t>
  </si>
  <si>
    <t>Spurtonic</t>
  </si>
  <si>
    <t>Acapela</t>
  </si>
  <si>
    <t>Canny Ballad</t>
  </si>
  <si>
    <t>Desert Jeuney</t>
  </si>
  <si>
    <t>Bells Of Troy</t>
  </si>
  <si>
    <t>Karanja</t>
  </si>
  <si>
    <t>Little Miss Bourke</t>
  </si>
  <si>
    <t>Ambrosia</t>
  </si>
  <si>
    <t>Who Will</t>
  </si>
  <si>
    <t>Easy Game</t>
  </si>
  <si>
    <t>Fawkner</t>
  </si>
  <si>
    <t>True Gold</t>
  </si>
  <si>
    <t>Nextess</t>
  </si>
  <si>
    <t>Katunga</t>
  </si>
  <si>
    <t>Flying Fuji</t>
  </si>
  <si>
    <t>Text'n Hurley</t>
  </si>
  <si>
    <t>Fractions</t>
  </si>
  <si>
    <t>Field Marshall</t>
  </si>
  <si>
    <t>Heart Testa</t>
  </si>
  <si>
    <t>Soaring Lad</t>
  </si>
  <si>
    <t>Pitch Perfect</t>
  </si>
  <si>
    <t>Friar's Tip</t>
  </si>
  <si>
    <t>He Is Loyal</t>
  </si>
  <si>
    <t>Jestpatim</t>
  </si>
  <si>
    <t>Ejay's Girl</t>
  </si>
  <si>
    <t>Murder Of Crows</t>
  </si>
  <si>
    <t>Oamaru Princess</t>
  </si>
  <si>
    <t>Electric Shot</t>
  </si>
  <si>
    <t>Falonleah</t>
  </si>
  <si>
    <t>Regal Romp</t>
  </si>
  <si>
    <t>Talent</t>
  </si>
  <si>
    <t>First Class Ticket</t>
  </si>
  <si>
    <t>Auguste</t>
  </si>
  <si>
    <t>Whisky Mac</t>
  </si>
  <si>
    <t>Windswept</t>
  </si>
  <si>
    <t>Reunite</t>
  </si>
  <si>
    <t>Baranski</t>
  </si>
  <si>
    <t>Shelford</t>
  </si>
  <si>
    <t>Snitzem</t>
  </si>
  <si>
    <t>Lidari</t>
  </si>
  <si>
    <t>Memorable Moment</t>
  </si>
  <si>
    <t>Royal Jester</t>
  </si>
  <si>
    <t>Saturday Sorcerer</t>
  </si>
  <si>
    <t>Incrimination</t>
  </si>
  <si>
    <t>Money Bags</t>
  </si>
  <si>
    <t>New Concept</t>
  </si>
  <si>
    <t>Checonsul</t>
  </si>
  <si>
    <t>Magic Cassius</t>
  </si>
  <si>
    <t>Keep De Rose</t>
  </si>
  <si>
    <t>Thidwick The Moose</t>
  </si>
  <si>
    <t>Alchemy's Eight</t>
  </si>
  <si>
    <t>Beauty Cash</t>
  </si>
  <si>
    <t>Albany Grey</t>
  </si>
  <si>
    <t>Whitten's Brew</t>
  </si>
  <si>
    <t>Banchory Lass</t>
  </si>
  <si>
    <t>Albert's Symphony</t>
  </si>
  <si>
    <t>Go The Knuckle</t>
  </si>
  <si>
    <t>Gravitational</t>
  </si>
  <si>
    <t>Resistant</t>
  </si>
  <si>
    <t>Rockford</t>
  </si>
  <si>
    <t>Soul Crusade</t>
  </si>
  <si>
    <t>A Time For Julia</t>
  </si>
  <si>
    <t>Billy Aucash</t>
  </si>
  <si>
    <t>Total Pursuit</t>
  </si>
  <si>
    <t>Beware Of Thestorm</t>
  </si>
  <si>
    <t>Zamerit</t>
  </si>
  <si>
    <t>Malavio</t>
  </si>
  <si>
    <t>Ibicenco</t>
  </si>
  <si>
    <t>Sheez On Top</t>
  </si>
  <si>
    <t>Elmantosh</t>
  </si>
  <si>
    <t>Decision Time</t>
  </si>
  <si>
    <t>Psychic Mick</t>
  </si>
  <si>
    <t>Barachello</t>
  </si>
  <si>
    <t>Gnarly</t>
  </si>
  <si>
    <t>Harveys True Heart</t>
  </si>
  <si>
    <t>Jack's Magic</t>
  </si>
  <si>
    <t>Samapinga</t>
  </si>
  <si>
    <t>Dream Of Slips</t>
  </si>
  <si>
    <t>Tuff Host</t>
  </si>
  <si>
    <t>Military Secret</t>
  </si>
  <si>
    <t>Hale Boy</t>
  </si>
  <si>
    <t>Qfighter</t>
  </si>
  <si>
    <t>Bribie</t>
  </si>
  <si>
    <t>Chipp'n Away</t>
  </si>
  <si>
    <t>Dream Forward</t>
  </si>
  <si>
    <t>More Than Faith</t>
  </si>
  <si>
    <t>Tornado Miss</t>
  </si>
  <si>
    <t>Driefontein</t>
  </si>
  <si>
    <t>Epic Terra</t>
  </si>
  <si>
    <t>Savvy Nature</t>
  </si>
  <si>
    <t>What About Me</t>
  </si>
  <si>
    <t>Our Desert Warrior</t>
  </si>
  <si>
    <t>Clearly Passionate</t>
  </si>
  <si>
    <t>Spiritof Endeavour</t>
  </si>
  <si>
    <t>Dash For Home</t>
  </si>
  <si>
    <t>Gavin's Road</t>
  </si>
  <si>
    <t>Big Clint</t>
  </si>
  <si>
    <t>Hopfgarten</t>
  </si>
  <si>
    <t>Flying Solo</t>
  </si>
  <si>
    <t>Gladstone</t>
  </si>
  <si>
    <t>Stolen</t>
  </si>
  <si>
    <t>Orion</t>
  </si>
  <si>
    <t>Quest For Peace</t>
  </si>
  <si>
    <t>Murtle Turtle</t>
  </si>
  <si>
    <t>Le Mans</t>
  </si>
  <si>
    <t>Rock Hero</t>
  </si>
  <si>
    <t>Wordplay</t>
  </si>
  <si>
    <t>Spirit Of Boom</t>
  </si>
  <si>
    <t>Aeronautical</t>
  </si>
  <si>
    <t>Hi Belle</t>
  </si>
  <si>
    <t>Brave Prince</t>
  </si>
  <si>
    <t>Hannaford</t>
  </si>
  <si>
    <t>Hey Hey Renee</t>
  </si>
  <si>
    <t>Ephemera</t>
  </si>
  <si>
    <t>Rare Ruby</t>
  </si>
  <si>
    <t>Star Lani</t>
  </si>
  <si>
    <t>Lady Antebellum</t>
  </si>
  <si>
    <t>Written Above All</t>
  </si>
  <si>
    <t>No Smoken</t>
  </si>
  <si>
    <t>Blackwall Reach</t>
  </si>
  <si>
    <t>Sheza Scandal</t>
  </si>
  <si>
    <t>Wroughted</t>
  </si>
  <si>
    <t>Anatina</t>
  </si>
  <si>
    <t>Haussmann</t>
  </si>
  <si>
    <t>Complacent</t>
  </si>
  <si>
    <t>Quick Witted</t>
  </si>
  <si>
    <t>Hurritdanz</t>
  </si>
  <si>
    <t>My Rouge</t>
  </si>
  <si>
    <t>Swipeline</t>
  </si>
  <si>
    <t>Leoluck</t>
  </si>
  <si>
    <t>Ancient Spell</t>
  </si>
  <si>
    <t>Electric Fusion</t>
  </si>
  <si>
    <t>Magna Amica</t>
  </si>
  <si>
    <t>Fancy Dress</t>
  </si>
  <si>
    <t>You'll Never</t>
  </si>
  <si>
    <t>Exotic Escape</t>
  </si>
  <si>
    <t>Academus</t>
  </si>
  <si>
    <t>Snippets Caviar</t>
  </si>
  <si>
    <t>Scarlet Billows</t>
  </si>
  <si>
    <t>Tango's Daughter</t>
  </si>
  <si>
    <t>Paximadia</t>
  </si>
  <si>
    <t>Arabian Gold</t>
  </si>
  <si>
    <t>Star Fashion</t>
  </si>
  <si>
    <t>Polanski</t>
  </si>
  <si>
    <t>Brimarvi Prince</t>
  </si>
  <si>
    <t>Real Fantasy</t>
  </si>
  <si>
    <t>Zuccheros</t>
  </si>
  <si>
    <t>Potiche</t>
  </si>
  <si>
    <t>La Poupee</t>
  </si>
  <si>
    <t>Theft</t>
  </si>
  <si>
    <t>Honorius</t>
  </si>
  <si>
    <t>Scream Machine</t>
  </si>
  <si>
    <t>Leviosa</t>
  </si>
  <si>
    <t>Peron</t>
  </si>
  <si>
    <t>Just Discreet</t>
  </si>
  <si>
    <t>Magic In Motion</t>
  </si>
  <si>
    <t>Regular</t>
  </si>
  <si>
    <t>Auto Pilot</t>
  </si>
  <si>
    <t>Testamezzo</t>
  </si>
  <si>
    <t>Coruscation</t>
  </si>
  <si>
    <t>Woken</t>
  </si>
  <si>
    <t>Wistful</t>
  </si>
  <si>
    <t>Chestnut Road</t>
  </si>
  <si>
    <t>Dream Folk</t>
  </si>
  <si>
    <t>Adorabubble</t>
  </si>
  <si>
    <t>Lisa Fashionista</t>
  </si>
  <si>
    <t>Emerald Duke</t>
  </si>
  <si>
    <t>Chezza's Treasure</t>
  </si>
  <si>
    <t>Thread Lock</t>
  </si>
  <si>
    <t>Opera Seria</t>
  </si>
  <si>
    <t>Jackjai Beau</t>
  </si>
  <si>
    <t>Richie's Vibe</t>
  </si>
  <si>
    <t>Hioctdane</t>
  </si>
  <si>
    <t>Red Magnet</t>
  </si>
  <si>
    <t>Va Pensiero</t>
  </si>
  <si>
    <t>Toydini</t>
  </si>
  <si>
    <t>Angel Bee</t>
  </si>
  <si>
    <t>Lucky Lago</t>
  </si>
  <si>
    <t>Low Tide</t>
  </si>
  <si>
    <t>Latin Hero</t>
  </si>
  <si>
    <t>Queen Of The Lochs</t>
  </si>
  <si>
    <t>Friendly Dragon</t>
  </si>
  <si>
    <t>Back On Target</t>
  </si>
  <si>
    <t>So Symbolic</t>
  </si>
  <si>
    <t>Tricky Glen</t>
  </si>
  <si>
    <t>Bel Rhythm</t>
  </si>
  <si>
    <t>Wishmore</t>
  </si>
  <si>
    <t>Lentini Mist</t>
  </si>
  <si>
    <t>Court Order</t>
  </si>
  <si>
    <t>Lampedusa</t>
  </si>
  <si>
    <t>Any Day Will Do</t>
  </si>
  <si>
    <t>Churchill Express</t>
  </si>
  <si>
    <t>Orange Muscat</t>
  </si>
  <si>
    <t>Talk Of Angels</t>
  </si>
  <si>
    <t>Kirramosa</t>
  </si>
  <si>
    <t>Thump</t>
  </si>
  <si>
    <t>Tralfaz</t>
  </si>
  <si>
    <t>Whiskey Allround</t>
  </si>
  <si>
    <t>Sammi Jain</t>
  </si>
  <si>
    <t>King Cobia</t>
  </si>
  <si>
    <t>Corryvreckan</t>
  </si>
  <si>
    <t>Discoverers</t>
  </si>
  <si>
    <t>Profound Effect</t>
  </si>
  <si>
    <t>Balmont Girl</t>
  </si>
  <si>
    <t>Luke's Luck</t>
  </si>
  <si>
    <t>Cesc</t>
  </si>
  <si>
    <t>Gris Caro</t>
  </si>
  <si>
    <t>Forget</t>
  </si>
  <si>
    <t>Set Again</t>
  </si>
  <si>
    <t>Scenic Grin</t>
  </si>
  <si>
    <t>Huxtable</t>
  </si>
  <si>
    <t>Bushy</t>
  </si>
  <si>
    <t>Find A Moment</t>
  </si>
  <si>
    <t>Strace</t>
  </si>
  <si>
    <t>Classitheatre</t>
  </si>
  <si>
    <t>Father Tony</t>
  </si>
  <si>
    <t>Novadarl</t>
  </si>
  <si>
    <t>Tacash</t>
  </si>
  <si>
    <t>Asclepius</t>
  </si>
  <si>
    <t>Dystopia</t>
  </si>
  <si>
    <t>Freshwater Storm</t>
  </si>
  <si>
    <t>Gallatin</t>
  </si>
  <si>
    <t>Pretty Face</t>
  </si>
  <si>
    <t>Sunshine Royale</t>
  </si>
  <si>
    <t>St Leo</t>
  </si>
  <si>
    <t>Forest Way</t>
  </si>
  <si>
    <t>Flame Fighter</t>
  </si>
  <si>
    <t>Post D'France</t>
  </si>
  <si>
    <t>Proverb</t>
  </si>
  <si>
    <t>Suavito</t>
  </si>
  <si>
    <t>Ilgattino</t>
  </si>
  <si>
    <t>Buffering</t>
  </si>
  <si>
    <t>County Commands</t>
  </si>
  <si>
    <t>Speediness</t>
  </si>
  <si>
    <t>At All Costs</t>
  </si>
  <si>
    <t>Longport</t>
  </si>
  <si>
    <t>Dubawi Gold</t>
  </si>
  <si>
    <t>Raceway</t>
  </si>
  <si>
    <t>Cracco</t>
  </si>
  <si>
    <t>Playing God</t>
  </si>
  <si>
    <t>Checkpoint</t>
  </si>
  <si>
    <t>Ruling Force</t>
  </si>
  <si>
    <t>Ballarat</t>
  </si>
  <si>
    <t>Lovernotafighter</t>
  </si>
  <si>
    <t>East Star</t>
  </si>
  <si>
    <t>Zedspiel</t>
  </si>
  <si>
    <t>Traditional Time</t>
  </si>
  <si>
    <t>Austerity Measures</t>
  </si>
  <si>
    <t>Bel Thor</t>
  </si>
  <si>
    <t>Melrose Place</t>
  </si>
  <si>
    <t>Sense Of Hite</t>
  </si>
  <si>
    <t>Cape Kidnappers</t>
  </si>
  <si>
    <t>Black Magic</t>
  </si>
  <si>
    <t>Bewhatyouwannabe</t>
  </si>
  <si>
    <t>Best Case</t>
  </si>
  <si>
    <t>Equator</t>
  </si>
  <si>
    <t>Ninth Legion</t>
  </si>
  <si>
    <t>Dalton</t>
  </si>
  <si>
    <t>Pinwheel</t>
  </si>
  <si>
    <t>Kate's Dream</t>
  </si>
  <si>
    <t>Vital Edition</t>
  </si>
  <si>
    <t>Crown Lawyer</t>
  </si>
  <si>
    <t>She's A Girl</t>
  </si>
  <si>
    <t>Adaboy Ross</t>
  </si>
  <si>
    <t>Rock Academy</t>
  </si>
  <si>
    <t>Hampden</t>
  </si>
  <si>
    <t>Karl The Great</t>
  </si>
  <si>
    <t>Via Laurentina</t>
  </si>
  <si>
    <t>Comfysofa</t>
  </si>
  <si>
    <t>Innocent Hero</t>
  </si>
  <si>
    <t>Sunset In Venice</t>
  </si>
  <si>
    <t>Canterbury Hill</t>
  </si>
  <si>
    <t>Young Girl</t>
  </si>
  <si>
    <t>The Right One</t>
  </si>
  <si>
    <t>Faith'n'courage</t>
  </si>
  <si>
    <t>Tallat</t>
  </si>
  <si>
    <t>Too Cool To Fool</t>
  </si>
  <si>
    <t>Mr Sommerville</t>
  </si>
  <si>
    <t>Lingo</t>
  </si>
  <si>
    <t>Seal No More</t>
  </si>
  <si>
    <t>Moonlight Forest</t>
  </si>
  <si>
    <t>Tapakeg</t>
  </si>
  <si>
    <t>For Mia</t>
  </si>
  <si>
    <t>Allhappeningagain</t>
  </si>
  <si>
    <t>Vatican</t>
  </si>
  <si>
    <t>Reflectance</t>
  </si>
  <si>
    <t>Rocky King</t>
  </si>
  <si>
    <t>Red Inca</t>
  </si>
  <si>
    <t>Hora Sexta</t>
  </si>
  <si>
    <t>Magnus Reign</t>
  </si>
  <si>
    <t>Dream Empress</t>
  </si>
  <si>
    <t>Morning Captain</t>
  </si>
  <si>
    <t>Mango Mojito</t>
  </si>
  <si>
    <t>Green Beret</t>
  </si>
  <si>
    <t>Lucky Sound</t>
  </si>
  <si>
    <t>Miss Rose De Lago</t>
  </si>
  <si>
    <t>Vitello</t>
  </si>
  <si>
    <t>Barakey</t>
  </si>
  <si>
    <t>Power Princess</t>
  </si>
  <si>
    <t>Number One Gun</t>
  </si>
  <si>
    <t>Elusive Lad</t>
  </si>
  <si>
    <t>Lucand Star</t>
  </si>
  <si>
    <t>Poetic Debate</t>
  </si>
  <si>
    <t>We Are Young</t>
  </si>
  <si>
    <t>Holy Delusions</t>
  </si>
  <si>
    <t>Stalwart Tycoon</t>
  </si>
  <si>
    <t>Edgewood</t>
  </si>
  <si>
    <t>Hillary's Clang</t>
  </si>
  <si>
    <t>Bay Star</t>
  </si>
  <si>
    <t>Chilli Beach</t>
  </si>
  <si>
    <t>Rhythm 'n' Rap</t>
  </si>
  <si>
    <t>Galway Warrior</t>
  </si>
  <si>
    <t>Cool Attraction</t>
  </si>
  <si>
    <t>Rosalie Park</t>
  </si>
  <si>
    <t>Tiff's Special</t>
  </si>
  <si>
    <t xml:space="preserve">Chile Express </t>
  </si>
  <si>
    <t xml:space="preserve">The New Boy </t>
  </si>
  <si>
    <t xml:space="preserve">Disciple </t>
  </si>
  <si>
    <t xml:space="preserve">Oasis Rose </t>
  </si>
  <si>
    <t xml:space="preserve">Lady Of Harrods </t>
  </si>
  <si>
    <t xml:space="preserve">She Can Skate </t>
  </si>
  <si>
    <t xml:space="preserve">$5.20 </t>
  </si>
  <si>
    <t xml:space="preserve">Electric Fusion </t>
  </si>
  <si>
    <t xml:space="preserve">$4.60 </t>
  </si>
  <si>
    <t xml:space="preserve">Multilateral </t>
  </si>
  <si>
    <t xml:space="preserve">$4.70 </t>
  </si>
  <si>
    <t xml:space="preserve">Hidden Warrior </t>
  </si>
  <si>
    <t xml:space="preserve">$5.10 </t>
  </si>
  <si>
    <t xml:space="preserve">Royal Island </t>
  </si>
  <si>
    <t xml:space="preserve">$4.80 </t>
  </si>
  <si>
    <t xml:space="preserve">Stravinsky Code </t>
  </si>
  <si>
    <t xml:space="preserve">$3.60 </t>
  </si>
  <si>
    <t xml:space="preserve">Seal No More </t>
  </si>
  <si>
    <t xml:space="preserve">Turbulent Jet </t>
  </si>
  <si>
    <t xml:space="preserve">$3.10 </t>
  </si>
  <si>
    <t xml:space="preserve">Money Bags </t>
  </si>
  <si>
    <t xml:space="preserve">$2.50 </t>
  </si>
  <si>
    <t xml:space="preserve">Latin Hero </t>
  </si>
  <si>
    <t xml:space="preserve">$4.90 </t>
  </si>
  <si>
    <t xml:space="preserve">Angel Rose </t>
  </si>
  <si>
    <t xml:space="preserve">$3.40 </t>
  </si>
  <si>
    <t xml:space="preserve">Lenience </t>
  </si>
  <si>
    <t xml:space="preserve">$5.00 </t>
  </si>
  <si>
    <t xml:space="preserve">Foxalicious </t>
  </si>
  <si>
    <t xml:space="preserve">$5.80 </t>
  </si>
  <si>
    <t xml:space="preserve">Full Steam Ahead </t>
  </si>
  <si>
    <t>Games</t>
  </si>
  <si>
    <t>Spellrocker</t>
  </si>
  <si>
    <t>Jacinta</t>
  </si>
  <si>
    <t>Lady De Chine</t>
  </si>
  <si>
    <t>Miss Middleton</t>
  </si>
  <si>
    <t>Gig</t>
  </si>
  <si>
    <t>Goldbya</t>
  </si>
  <si>
    <t>Tahitian Black</t>
  </si>
  <si>
    <t>Territory</t>
  </si>
  <si>
    <t>Miss Husson</t>
  </si>
  <si>
    <t>Padrino</t>
  </si>
  <si>
    <t>Santoya Cat</t>
  </si>
  <si>
    <t>Congo</t>
  </si>
  <si>
    <t>Initiator</t>
  </si>
  <si>
    <t>Marden</t>
  </si>
  <si>
    <t>Babel</t>
  </si>
  <si>
    <t>Get Pronto</t>
  </si>
  <si>
    <t>Bel Streak</t>
  </si>
  <si>
    <t>Brimming</t>
  </si>
  <si>
    <t>Luckygray</t>
  </si>
  <si>
    <t>Rainbow Storm</t>
  </si>
  <si>
    <t>Shadow Of The Mist</t>
  </si>
  <si>
    <t>Forever Crazy</t>
  </si>
  <si>
    <t>Bank Notes</t>
  </si>
  <si>
    <t>La Venta</t>
  </si>
  <si>
    <t>Fringed</t>
  </si>
  <si>
    <t>Prince Stratum</t>
  </si>
  <si>
    <t>Lady Natesa</t>
  </si>
  <si>
    <t>Blue Palace</t>
  </si>
  <si>
    <t>Myamira</t>
  </si>
  <si>
    <t>Buakaw</t>
  </si>
  <si>
    <t>Cheapskater</t>
  </si>
  <si>
    <t>Fort Courage</t>
  </si>
  <si>
    <t>Culprit</t>
  </si>
  <si>
    <t>Satan's Dancer</t>
  </si>
  <si>
    <t>Crown Of Arc</t>
  </si>
  <si>
    <t>Sakuru</t>
  </si>
  <si>
    <t>Because I Said</t>
  </si>
  <si>
    <t>Kiss Me Ketut</t>
  </si>
  <si>
    <t>Spirit Of Soul</t>
  </si>
  <si>
    <t>Top Rada</t>
  </si>
  <si>
    <t>The Peak</t>
  </si>
  <si>
    <t>Jacquetta</t>
  </si>
  <si>
    <t>Jimmy The Butch</t>
  </si>
  <si>
    <t>Exalted William</t>
  </si>
  <si>
    <t>Jayconi</t>
  </si>
  <si>
    <t>La Pieta</t>
  </si>
  <si>
    <t>Nautical</t>
  </si>
  <si>
    <t>Sistine Demon</t>
  </si>
  <si>
    <t>Sail Maker</t>
  </si>
  <si>
    <t>Magnifisio</t>
  </si>
  <si>
    <t>Mr Utopia</t>
  </si>
  <si>
    <t>Star Mak</t>
  </si>
  <si>
    <t>Rusty Peaches</t>
  </si>
  <si>
    <t>Mahatma</t>
  </si>
  <si>
    <t>Son Of Ross</t>
  </si>
  <si>
    <t>Kai Boy</t>
  </si>
  <si>
    <t>Marfonteyn</t>
  </si>
  <si>
    <t>Stroemsky</t>
  </si>
  <si>
    <t>Pillow Talk</t>
  </si>
  <si>
    <t>Lucky News</t>
  </si>
  <si>
    <t>Projects</t>
  </si>
  <si>
    <t>Moving Money</t>
  </si>
  <si>
    <t>Nicked And Court</t>
  </si>
  <si>
    <t>Country Command</t>
  </si>
  <si>
    <t>Excellently</t>
  </si>
  <si>
    <t>Go Ken</t>
  </si>
  <si>
    <t>Ask Me Nicely</t>
  </si>
  <si>
    <t>Gracious Prospect</t>
  </si>
  <si>
    <t>Blonic Hill</t>
  </si>
  <si>
    <t>Prince Hussar</t>
  </si>
  <si>
    <t>Red Ocean</t>
  </si>
  <si>
    <t>Mister John</t>
  </si>
  <si>
    <t>Believe'n'receive</t>
  </si>
  <si>
    <t>Canonized</t>
  </si>
  <si>
    <t>Darciwood</t>
  </si>
  <si>
    <t>Love Rocks</t>
  </si>
  <si>
    <t>Royal Scandal</t>
  </si>
  <si>
    <t>California King</t>
  </si>
  <si>
    <t>King Of The Palace</t>
  </si>
  <si>
    <t>Black Jet</t>
  </si>
  <si>
    <t>Vintage Lad</t>
  </si>
  <si>
    <t>Oceanographer</t>
  </si>
  <si>
    <t>Curfew</t>
  </si>
  <si>
    <t>Rose Of Falvelon</t>
  </si>
  <si>
    <t>The White Hope</t>
  </si>
  <si>
    <t>Lamingtons</t>
  </si>
  <si>
    <t>Sassy Tycoon</t>
  </si>
  <si>
    <t>Amarachi</t>
  </si>
  <si>
    <t>Arrowette</t>
  </si>
  <si>
    <t>Fight To The Line</t>
  </si>
  <si>
    <t>Eclair Samba</t>
  </si>
  <si>
    <t>Enquare</t>
  </si>
  <si>
    <t>Aashiq</t>
  </si>
  <si>
    <t>Messene</t>
  </si>
  <si>
    <t>More Than Money</t>
  </si>
  <si>
    <t>Royal Consort</t>
  </si>
  <si>
    <t>Wyara Miss</t>
  </si>
  <si>
    <t>Shades Of Rio</t>
  </si>
  <si>
    <t>Benito</t>
  </si>
  <si>
    <t>Nicholls Court</t>
  </si>
  <si>
    <t>Mr Scary</t>
  </si>
  <si>
    <t>Aronson</t>
  </si>
  <si>
    <t>Nuptse</t>
  </si>
  <si>
    <t>Peelings</t>
  </si>
  <si>
    <t>Sea Lord</t>
  </si>
  <si>
    <t>Valerie D'Amour</t>
  </si>
  <si>
    <t>She's Amazing</t>
  </si>
  <si>
    <t>Agon</t>
  </si>
  <si>
    <t>Niobe</t>
  </si>
  <si>
    <t>Trading Day</t>
  </si>
  <si>
    <t>Kilwinning Option</t>
  </si>
  <si>
    <t>Rock Home Late</t>
  </si>
  <si>
    <t>Mendicity</t>
  </si>
  <si>
    <t>Kempelly</t>
  </si>
  <si>
    <t>Piggy Bank</t>
  </si>
  <si>
    <t>Elite Belle</t>
  </si>
  <si>
    <t>Miss Tipsy Topsy</t>
  </si>
  <si>
    <t>Maroon Bay</t>
  </si>
  <si>
    <t>Romancingthestone</t>
  </si>
  <si>
    <t>Spirited Will</t>
  </si>
  <si>
    <t>Lonhtime</t>
  </si>
  <si>
    <t>Pheidon</t>
  </si>
  <si>
    <t>Vite Loni</t>
  </si>
  <si>
    <t>Trust In A Gust</t>
  </si>
  <si>
    <t>This Is The Show</t>
  </si>
  <si>
    <t>Cosmic Cameo</t>
  </si>
  <si>
    <t>Miss Alibi</t>
  </si>
  <si>
    <t>Cahier</t>
  </si>
  <si>
    <t>Mustang Schiller</t>
  </si>
  <si>
    <t>Gangster's Choice</t>
  </si>
  <si>
    <t>Too Deadly</t>
  </si>
  <si>
    <t>Daybreak</t>
  </si>
  <si>
    <t>Justthewayyouare (FR)</t>
  </si>
  <si>
    <t>Dontmentionthewar</t>
  </si>
  <si>
    <t>Ashamar</t>
  </si>
  <si>
    <t>Martilago</t>
  </si>
  <si>
    <t>Sense And Reason</t>
  </si>
  <si>
    <t>Whistle Stop</t>
  </si>
  <si>
    <t>French Hussler</t>
  </si>
  <si>
    <t>Your Excellency</t>
  </si>
  <si>
    <t>Daline</t>
  </si>
  <si>
    <t>Doctor David</t>
  </si>
  <si>
    <t>Bernicatti (NZ)</t>
  </si>
  <si>
    <t>Frupper</t>
  </si>
  <si>
    <t>Wish Upon A Star</t>
  </si>
  <si>
    <t>Mishani Edge</t>
  </si>
  <si>
    <t>Doubt You Catch Me</t>
  </si>
  <si>
    <t>Zonte</t>
  </si>
  <si>
    <t>Magical Mist</t>
  </si>
  <si>
    <t>Nesbo</t>
  </si>
  <si>
    <t>Backstedt</t>
  </si>
  <si>
    <t>General Exhibit</t>
  </si>
  <si>
    <t>Miss Promiscuity</t>
  </si>
  <si>
    <t>Didntcostalot</t>
  </si>
  <si>
    <t>Shamus</t>
  </si>
  <si>
    <t>Rapa Nui</t>
  </si>
  <si>
    <t>Fortunefivehundred</t>
  </si>
  <si>
    <t>Certifiable</t>
  </si>
  <si>
    <t>Hypernicus</t>
  </si>
  <si>
    <t>Straturbo</t>
  </si>
  <si>
    <t>Don't Get Me Rong</t>
  </si>
  <si>
    <t>Street Savvy</t>
  </si>
  <si>
    <t>Signoff</t>
  </si>
  <si>
    <t>Grayson Square</t>
  </si>
  <si>
    <t>Heartfelt Quest</t>
  </si>
  <si>
    <t>Rossarita</t>
  </si>
  <si>
    <t>Lucky Baa</t>
  </si>
  <si>
    <t>Eliminator</t>
  </si>
  <si>
    <t>Repo Zest</t>
  </si>
  <si>
    <t>Leaps And Bounds</t>
  </si>
  <si>
    <t>Return Journey</t>
  </si>
  <si>
    <t>Prince Of Penzance</t>
  </si>
  <si>
    <t>Euphonic</t>
  </si>
  <si>
    <t>Goodfun Girl</t>
  </si>
  <si>
    <t>Pindan Pearl</t>
  </si>
  <si>
    <t>Brotherly Secret</t>
  </si>
  <si>
    <t>Fairytale Belle</t>
  </si>
  <si>
    <t>Secret Harmony</t>
  </si>
  <si>
    <t>Star Sammy</t>
  </si>
  <si>
    <t>Big Decision</t>
  </si>
  <si>
    <t>More Than Eagle</t>
  </si>
  <si>
    <t>Murcielaga</t>
  </si>
  <si>
    <t>Quokka</t>
  </si>
  <si>
    <t>Backhouse Street</t>
  </si>
  <si>
    <t>World Domination</t>
  </si>
  <si>
    <t>Hereford</t>
  </si>
  <si>
    <t>Anfitriona</t>
  </si>
  <si>
    <t>Sergeant Hightower</t>
  </si>
  <si>
    <t>King's Spirit</t>
  </si>
  <si>
    <t>Shawano</t>
  </si>
  <si>
    <t>Greenedge</t>
  </si>
  <si>
    <t>Al Nova</t>
  </si>
  <si>
    <t>Mining Tycoon</t>
  </si>
  <si>
    <t>Performia</t>
  </si>
  <si>
    <t>Moon And The Stars</t>
  </si>
  <si>
    <t>Bellay</t>
  </si>
  <si>
    <t>Jestic</t>
  </si>
  <si>
    <t>Madam Jewel</t>
  </si>
  <si>
    <t>Vampi Lass</t>
  </si>
  <si>
    <t>Mossman Flyer</t>
  </si>
  <si>
    <t>Danreign</t>
  </si>
  <si>
    <t>Divertire</t>
  </si>
  <si>
    <t>Ultimate Gaze</t>
  </si>
  <si>
    <t>Prettyhappyaboutit</t>
  </si>
  <si>
    <t>Little Brown Horse</t>
  </si>
  <si>
    <t>Dawn Approach</t>
  </si>
  <si>
    <t>Mr Balfire</t>
  </si>
  <si>
    <t>Low Flying</t>
  </si>
  <si>
    <t>Devil Heart</t>
  </si>
  <si>
    <t>You Rock</t>
  </si>
  <si>
    <t>Albana</t>
  </si>
  <si>
    <t>Strutter</t>
  </si>
  <si>
    <t>Platinum Mint</t>
  </si>
  <si>
    <t>Commemorate</t>
  </si>
  <si>
    <t>Taya</t>
  </si>
  <si>
    <t>Escoffier</t>
  </si>
  <si>
    <t>Best Suggestion</t>
  </si>
  <si>
    <t>Stars In The Sky</t>
  </si>
  <si>
    <t>Star Formation</t>
  </si>
  <si>
    <t>Interlaken</t>
  </si>
  <si>
    <t>Kencella</t>
  </si>
  <si>
    <t>Knight Exemplar</t>
  </si>
  <si>
    <t>Seduction Counsel</t>
  </si>
  <si>
    <t>Inflection</t>
  </si>
  <si>
    <t>Madam Nash</t>
  </si>
  <si>
    <t>Boogie Shoes</t>
  </si>
  <si>
    <t>Bingo Rose</t>
  </si>
  <si>
    <t>Coroner</t>
  </si>
  <si>
    <t>Lord Of The Sky</t>
  </si>
  <si>
    <t>Excelorada</t>
  </si>
  <si>
    <t>My Destination</t>
  </si>
  <si>
    <t>Shanghai Grey</t>
  </si>
  <si>
    <t>Anymore</t>
  </si>
  <si>
    <t>Laidback Larry (NZ)</t>
  </si>
  <si>
    <t>Prince Of Penzance (NZ)</t>
  </si>
  <si>
    <t>Tayla Lee</t>
  </si>
  <si>
    <t>Serbian Crown</t>
  </si>
  <si>
    <t>Rantorini</t>
  </si>
  <si>
    <t>Immunetojudgement</t>
  </si>
  <si>
    <t>The Baronet</t>
  </si>
  <si>
    <t>Shravan</t>
  </si>
  <si>
    <t>Korenica</t>
  </si>
  <si>
    <t>World Trader</t>
  </si>
  <si>
    <t>Trade Tip</t>
  </si>
  <si>
    <t>Littlebitaluck</t>
  </si>
  <si>
    <t>Realist</t>
  </si>
  <si>
    <t>Buhn Lert</t>
  </si>
  <si>
    <t>Madam Sass</t>
  </si>
  <si>
    <t>Paseo Del Prado</t>
  </si>
  <si>
    <t>Spirits Dance</t>
  </si>
  <si>
    <t>Shamalia</t>
  </si>
  <si>
    <t>Cramming</t>
  </si>
  <si>
    <t>Worldly Impact</t>
  </si>
  <si>
    <t>Charge Account</t>
  </si>
  <si>
    <t>Peterhof</t>
  </si>
  <si>
    <t>Florida Fellow</t>
  </si>
  <si>
    <t>Rain Affair</t>
  </si>
  <si>
    <t>Monton</t>
  </si>
  <si>
    <t>Hot Saga</t>
  </si>
  <si>
    <t>Mireille</t>
  </si>
  <si>
    <t>Avaladyluck</t>
  </si>
  <si>
    <t>Son Of Something</t>
  </si>
  <si>
    <t>Red Spyder</t>
  </si>
  <si>
    <t>Churchill Dancer</t>
  </si>
  <si>
    <t>Apple Thief</t>
  </si>
  <si>
    <t>Saint Or Sinner</t>
  </si>
  <si>
    <t>Little Bro</t>
  </si>
  <si>
    <t>Brook Road</t>
  </si>
  <si>
    <t>Shout To The Top</t>
  </si>
  <si>
    <t>Exceleine</t>
  </si>
  <si>
    <t>Buster's Empire</t>
  </si>
  <si>
    <t>Cult Of Isis</t>
  </si>
  <si>
    <t>Better Be Sure</t>
  </si>
  <si>
    <t>Songspur</t>
  </si>
  <si>
    <t>Tuscan Fever</t>
  </si>
  <si>
    <t>Lightning Drew</t>
  </si>
  <si>
    <t>Con Now</t>
  </si>
  <si>
    <t>Adenarius</t>
  </si>
  <si>
    <t>Antelpen</t>
  </si>
  <si>
    <t>Grand Reward</t>
  </si>
  <si>
    <t>Dreamalong</t>
  </si>
  <si>
    <t>Uno Five (NZ)</t>
  </si>
  <si>
    <t>Monicelli</t>
  </si>
  <si>
    <t>Scratchy Bottom</t>
  </si>
  <si>
    <t>Girl In Flight</t>
  </si>
  <si>
    <t>Excellent Point</t>
  </si>
  <si>
    <t>Hucklebuck</t>
  </si>
  <si>
    <t>The Quarterback</t>
  </si>
  <si>
    <t>Bernabeu</t>
  </si>
  <si>
    <t>Great Lane</t>
  </si>
  <si>
    <t>Dream Choice</t>
  </si>
  <si>
    <t>Magical Mist (NZ)</t>
  </si>
  <si>
    <t>Chinetti</t>
  </si>
  <si>
    <t>Lost Heritage</t>
  </si>
  <si>
    <t>My Sister Lil</t>
  </si>
  <si>
    <t>Take A Jacket</t>
  </si>
  <si>
    <t>One Grey</t>
  </si>
  <si>
    <t>Duet</t>
  </si>
  <si>
    <t>Satirical Lass</t>
  </si>
  <si>
    <t>Irish Teardrop</t>
  </si>
  <si>
    <t>Final Jest</t>
  </si>
  <si>
    <t>White Sambuca</t>
  </si>
  <si>
    <t>Deliberate</t>
  </si>
  <si>
    <t>Sweet Idea</t>
  </si>
  <si>
    <t>Desert Harry</t>
  </si>
  <si>
    <t>War Is Over</t>
  </si>
  <si>
    <t>Kai's Diamond</t>
  </si>
  <si>
    <t>Piccolo Joe</t>
  </si>
  <si>
    <t>Flow Meter</t>
  </si>
  <si>
    <t>Danestroem</t>
  </si>
  <si>
    <t>Ye Olde</t>
  </si>
  <si>
    <t>Chelsea Hotel</t>
  </si>
  <si>
    <t>Clinking</t>
  </si>
  <si>
    <t>Uranie</t>
  </si>
  <si>
    <t>Edge Of War</t>
  </si>
  <si>
    <t>The Bowler</t>
  </si>
  <si>
    <t>Bernie Of Babylon</t>
  </si>
  <si>
    <t>Urban Bourbon</t>
  </si>
  <si>
    <t>Shapin Lady</t>
  </si>
  <si>
    <t>Pro-Strategy qualifying races - Saturday, Wednesday, major Public Holiday and Carnival meetings from March 2013</t>
  </si>
  <si>
    <t>For Qualifying criteria go to http://www.speedplus.com.au/pro-strategy/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</si>
</sst>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7" fillId="0" borderId="0" xfId="2" applyFont="1" applyFill="1" applyBorder="1"/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center"/>
    </xf>
    <xf numFmtId="0" fontId="7" fillId="0" borderId="0" xfId="3" applyFont="1" applyFill="1" applyBorder="1"/>
    <xf numFmtId="4" fontId="7" fillId="0" borderId="0" xfId="3" applyNumberFormat="1" applyFont="1" applyFill="1" applyBorder="1" applyAlignment="1">
      <alignment horizontal="center"/>
    </xf>
    <xf numFmtId="0" fontId="7" fillId="0" borderId="0" xfId="3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14" fontId="4" fillId="0" borderId="1" xfId="2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/>
    <xf numFmtId="2" fontId="8" fillId="0" borderId="4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/>
    </xf>
    <xf numFmtId="2" fontId="4" fillId="0" borderId="2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2" fontId="7" fillId="0" borderId="1" xfId="4" applyNumberFormat="1" applyFont="1" applyFill="1" applyBorder="1" applyAlignment="1">
      <alignment horizontal="center"/>
    </xf>
    <xf numFmtId="2" fontId="7" fillId="0" borderId="2" xfId="3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Fill="1" applyBorder="1"/>
    <xf numFmtId="10" fontId="2" fillId="3" borderId="2" xfId="1" applyNumberFormat="1" applyFont="1" applyFill="1" applyBorder="1"/>
    <xf numFmtId="10" fontId="2" fillId="3" borderId="5" xfId="1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7" fillId="0" borderId="1" xfId="2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8" fontId="11" fillId="0" borderId="0" xfId="0" applyNumberFormat="1" applyFont="1" applyFill="1" applyBorder="1" applyAlignment="1">
      <alignment horizontal="center"/>
    </xf>
    <xf numFmtId="8" fontId="11" fillId="0" borderId="4" xfId="0" applyNumberFormat="1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/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0" fontId="4" fillId="4" borderId="4" xfId="0" applyNumberFormat="1" applyFont="1" applyFill="1" applyBorder="1"/>
    <xf numFmtId="2" fontId="4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4" fillId="4" borderId="9" xfId="0" applyFont="1" applyFill="1" applyBorder="1" applyAlignment="1"/>
    <xf numFmtId="0" fontId="4" fillId="4" borderId="10" xfId="0" applyFont="1" applyFill="1" applyBorder="1" applyAlignment="1"/>
    <xf numFmtId="164" fontId="3" fillId="4" borderId="10" xfId="0" applyNumberFormat="1" applyFont="1" applyFill="1" applyBorder="1" applyAlignment="1"/>
    <xf numFmtId="0" fontId="4" fillId="4" borderId="10" xfId="0" applyNumberFormat="1" applyFont="1" applyFill="1" applyBorder="1" applyAlignment="1"/>
    <xf numFmtId="2" fontId="4" fillId="4" borderId="10" xfId="0" applyNumberFormat="1" applyFont="1" applyFill="1" applyBorder="1" applyAlignment="1"/>
    <xf numFmtId="0" fontId="2" fillId="4" borderId="10" xfId="0" applyFont="1" applyFill="1" applyBorder="1" applyAlignment="1"/>
    <xf numFmtId="0" fontId="2" fillId="4" borderId="11" xfId="0" applyFont="1" applyFill="1" applyBorder="1" applyAlignment="1"/>
    <xf numFmtId="0" fontId="4" fillId="4" borderId="3" xfId="0" applyFont="1" applyFill="1" applyBorder="1" applyAlignment="1"/>
  </cellXfs>
  <cellStyles count="5">
    <cellStyle name="Currency 3" xfId="4"/>
    <cellStyle name="Normal" xfId="0" builtinId="0"/>
    <cellStyle name="Normal 2" xfId="2"/>
    <cellStyle name="Normal 4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Pro-Strategy Profits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98731408573928"/>
          <c:y val="0.12541666666666668"/>
          <c:w val="0.8585579615048119"/>
          <c:h val="0.75880759696704581"/>
        </c:manualLayout>
      </c:layout>
      <c:lineChart>
        <c:grouping val="standard"/>
        <c:varyColors val="0"/>
        <c:ser>
          <c:idx val="0"/>
          <c:order val="0"/>
          <c:tx>
            <c:strRef>
              <c:f>'Pro-Strategy'!$N$2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'Pro-Strategy'!$N$3:$N$2026</c:f>
              <c:numCache>
                <c:formatCode>0.00</c:formatCode>
                <c:ptCount val="2024"/>
                <c:pt idx="0">
                  <c:v>-1.838235294117647</c:v>
                </c:pt>
                <c:pt idx="1">
                  <c:v>-3.9390756302521011</c:v>
                </c:pt>
                <c:pt idx="2">
                  <c:v>-5.7121252756421725</c:v>
                </c:pt>
                <c:pt idx="3">
                  <c:v>-7.6576505674709665</c:v>
                </c:pt>
                <c:pt idx="4">
                  <c:v>-3.838206123026521</c:v>
                </c:pt>
                <c:pt idx="5">
                  <c:v>-4.6914484438456343</c:v>
                </c:pt>
                <c:pt idx="6">
                  <c:v>-6.0880964885383717</c:v>
                </c:pt>
                <c:pt idx="7">
                  <c:v>-7.4249948842602977</c:v>
                </c:pt>
                <c:pt idx="8">
                  <c:v>-8.5485903898782745</c:v>
                </c:pt>
                <c:pt idx="9">
                  <c:v>-9.8208550209215311</c:v>
                </c:pt>
                <c:pt idx="10">
                  <c:v>-10.674097341740644</c:v>
                </c:pt>
                <c:pt idx="11">
                  <c:v>-12.410208452851755</c:v>
                </c:pt>
                <c:pt idx="12">
                  <c:v>-4.938944085035665</c:v>
                </c:pt>
                <c:pt idx="13">
                  <c:v>-5.9023352218372054</c:v>
                </c:pt>
                <c:pt idx="14">
                  <c:v>-1.6740054121120451</c:v>
                </c:pt>
                <c:pt idx="15">
                  <c:v>-2.7178467482289541</c:v>
                </c:pt>
                <c:pt idx="16">
                  <c:v>1.2594259790437725</c:v>
                </c:pt>
                <c:pt idx="17">
                  <c:v>0.10735224632487927</c:v>
                </c:pt>
                <c:pt idx="18">
                  <c:v>-1.270058221994681</c:v>
                </c:pt>
                <c:pt idx="19">
                  <c:v>-2.6399212356933113</c:v>
                </c:pt>
                <c:pt idx="20">
                  <c:v>-3.3092652785313312</c:v>
                </c:pt>
                <c:pt idx="21">
                  <c:v>-3.8486396043134228</c:v>
                </c:pt>
                <c:pt idx="22">
                  <c:v>-5.1306908863647038</c:v>
                </c:pt>
                <c:pt idx="23">
                  <c:v>1.5807185096084488</c:v>
                </c:pt>
                <c:pt idx="24">
                  <c:v>0.53029834154121858</c:v>
                </c:pt>
                <c:pt idx="25">
                  <c:v>-0.31003779291255995</c:v>
                </c:pt>
                <c:pt idx="26">
                  <c:v>-1.6989266818014457</c:v>
                </c:pt>
                <c:pt idx="27">
                  <c:v>3.783529458549431</c:v>
                </c:pt>
                <c:pt idx="28">
                  <c:v>2.3042395177210295</c:v>
                </c:pt>
                <c:pt idx="29">
                  <c:v>0.90367929363139154</c:v>
                </c:pt>
                <c:pt idx="30">
                  <c:v>-8.4462998858725769E-2</c:v>
                </c:pt>
                <c:pt idx="31">
                  <c:v>-1.2312519896844165</c:v>
                </c:pt>
                <c:pt idx="32">
                  <c:v>-2.2174452835700151</c:v>
                </c:pt>
                <c:pt idx="33">
                  <c:v>8.1184720290914854</c:v>
                </c:pt>
                <c:pt idx="34">
                  <c:v>6.4683070125898325</c:v>
                </c:pt>
                <c:pt idx="35">
                  <c:v>5.55255609683892</c:v>
                </c:pt>
                <c:pt idx="36">
                  <c:v>4.7192227635055843</c:v>
                </c:pt>
                <c:pt idx="37">
                  <c:v>3.6840260761349839</c:v>
                </c:pt>
                <c:pt idx="38">
                  <c:v>9.0221043679499289</c:v>
                </c:pt>
                <c:pt idx="39">
                  <c:v>18.717395226675698</c:v>
                </c:pt>
                <c:pt idx="40">
                  <c:v>17.719391234659732</c:v>
                </c:pt>
                <c:pt idx="41">
                  <c:v>16.805314452210006</c:v>
                </c:pt>
                <c:pt idx="42">
                  <c:v>23.315731118876677</c:v>
                </c:pt>
                <c:pt idx="43">
                  <c:v>22.469707430213397</c:v>
                </c:pt>
                <c:pt idx="44">
                  <c:v>21.335920582140837</c:v>
                </c:pt>
                <c:pt idx="45">
                  <c:v>20.450964829928445</c:v>
                </c:pt>
                <c:pt idx="46">
                  <c:v>26.62380433610128</c:v>
                </c:pt>
                <c:pt idx="47">
                  <c:v>25.444559053082415</c:v>
                </c:pt>
                <c:pt idx="48">
                  <c:v>24.74914876101009</c:v>
                </c:pt>
                <c:pt idx="49">
                  <c:v>23.689826727111786</c:v>
                </c:pt>
                <c:pt idx="50">
                  <c:v>22.818746587738964</c:v>
                </c:pt>
                <c:pt idx="51">
                  <c:v>21.605154354729258</c:v>
                </c:pt>
                <c:pt idx="52">
                  <c:v>20.620902386225325</c:v>
                </c:pt>
                <c:pt idx="53">
                  <c:v>18.890798579996954</c:v>
                </c:pt>
                <c:pt idx="54">
                  <c:v>24.727374455483329</c:v>
                </c:pt>
                <c:pt idx="55">
                  <c:v>22.276394063326464</c:v>
                </c:pt>
                <c:pt idx="56">
                  <c:v>21.380336715656213</c:v>
                </c:pt>
                <c:pt idx="57">
                  <c:v>20.091676921841781</c:v>
                </c:pt>
                <c:pt idx="58">
                  <c:v>18.305962636127489</c:v>
                </c:pt>
                <c:pt idx="59">
                  <c:v>16.213912426922462</c:v>
                </c:pt>
                <c:pt idx="60">
                  <c:v>19.982756648027987</c:v>
                </c:pt>
                <c:pt idx="61">
                  <c:v>19.067005732277067</c:v>
                </c:pt>
                <c:pt idx="62">
                  <c:v>18.222411137682471</c:v>
                </c:pt>
                <c:pt idx="63">
                  <c:v>17.133086518946087</c:v>
                </c:pt>
                <c:pt idx="64">
                  <c:v>21.485117466721704</c:v>
                </c:pt>
                <c:pt idx="65">
                  <c:v>20.564307153646197</c:v>
                </c:pt>
                <c:pt idx="66">
                  <c:v>19.212955802294843</c:v>
                </c:pt>
                <c:pt idx="67">
                  <c:v>18.096884373723412</c:v>
                </c:pt>
                <c:pt idx="68">
                  <c:v>17.068077789361269</c:v>
                </c:pt>
                <c:pt idx="69">
                  <c:v>15.995116415970713</c:v>
                </c:pt>
                <c:pt idx="70">
                  <c:v>14.807467959913708</c:v>
                </c:pt>
                <c:pt idx="71">
                  <c:v>13.647375152489118</c:v>
                </c:pt>
                <c:pt idx="72">
                  <c:v>12.543622393107213</c:v>
                </c:pt>
                <c:pt idx="73">
                  <c:v>11.694725958472233</c:v>
                </c:pt>
                <c:pt idx="74">
                  <c:v>10.845829523837253</c:v>
                </c:pt>
                <c:pt idx="75">
                  <c:v>15.862551931864004</c:v>
                </c:pt>
                <c:pt idx="76">
                  <c:v>15.265893220646817</c:v>
                </c:pt>
                <c:pt idx="77">
                  <c:v>13.454299017748269</c:v>
                </c:pt>
                <c:pt idx="78">
                  <c:v>12.124511783705714</c:v>
                </c:pt>
                <c:pt idx="79">
                  <c:v>11.124511783705714</c:v>
                </c:pt>
                <c:pt idx="80">
                  <c:v>10.196867998919075</c:v>
                </c:pt>
                <c:pt idx="81">
                  <c:v>8.986214245892441</c:v>
                </c:pt>
                <c:pt idx="82">
                  <c:v>7.7074418673758203</c:v>
                </c:pt>
                <c:pt idx="83">
                  <c:v>12.220077246437199</c:v>
                </c:pt>
                <c:pt idx="84">
                  <c:v>14.865579891939845</c:v>
                </c:pt>
                <c:pt idx="85">
                  <c:v>21.858586884946831</c:v>
                </c:pt>
                <c:pt idx="86">
                  <c:v>20.469697996057945</c:v>
                </c:pt>
                <c:pt idx="87">
                  <c:v>19.491224414844638</c:v>
                </c:pt>
                <c:pt idx="88">
                  <c:v>16.497212438796737</c:v>
                </c:pt>
                <c:pt idx="89">
                  <c:v>14.528708501788856</c:v>
                </c:pt>
                <c:pt idx="90">
                  <c:v>13.354999581601064</c:v>
                </c:pt>
                <c:pt idx="91">
                  <c:v>18.374304600906072</c:v>
                </c:pt>
                <c:pt idx="92">
                  <c:v>17.175263833519978</c:v>
                </c:pt>
                <c:pt idx="93">
                  <c:v>16.165162823418967</c:v>
                </c:pt>
                <c:pt idx="94">
                  <c:v>22.105756882824906</c:v>
                </c:pt>
                <c:pt idx="95">
                  <c:v>21.089496720223281</c:v>
                </c:pt>
                <c:pt idx="96">
                  <c:v>20.185337588216044</c:v>
                </c:pt>
                <c:pt idx="97">
                  <c:v>26.233724684990236</c:v>
                </c:pt>
                <c:pt idx="98">
                  <c:v>24.527240043352009</c:v>
                </c:pt>
                <c:pt idx="99">
                  <c:v>23.211450569667804</c:v>
                </c:pt>
                <c:pt idx="100">
                  <c:v>22.092882337005619</c:v>
                </c:pt>
                <c:pt idx="101">
                  <c:v>30.088617944681516</c:v>
                </c:pt>
                <c:pt idx="102">
                  <c:v>29.064027780747097</c:v>
                </c:pt>
                <c:pt idx="103">
                  <c:v>27.952916669635982</c:v>
                </c:pt>
                <c:pt idx="104">
                  <c:v>33.452916669635982</c:v>
                </c:pt>
                <c:pt idx="105">
                  <c:v>32.177406465554355</c:v>
                </c:pt>
                <c:pt idx="106">
                  <c:v>30.992572342331613</c:v>
                </c:pt>
                <c:pt idx="107">
                  <c:v>29.238186377419339</c:v>
                </c:pt>
                <c:pt idx="108">
                  <c:v>32.398037678534592</c:v>
                </c:pt>
                <c:pt idx="109">
                  <c:v>31.232536513033438</c:v>
                </c:pt>
                <c:pt idx="110">
                  <c:v>29.991841723951552</c:v>
                </c:pt>
                <c:pt idx="111">
                  <c:v>35.772188544760809</c:v>
                </c:pt>
                <c:pt idx="112">
                  <c:v>34.466705516040179</c:v>
                </c:pt>
                <c:pt idx="113">
                  <c:v>33.311971104954722</c:v>
                </c:pt>
                <c:pt idx="114">
                  <c:v>32.327719136450781</c:v>
                </c:pt>
                <c:pt idx="115">
                  <c:v>31.464161278074272</c:v>
                </c:pt>
                <c:pt idx="116">
                  <c:v>29.684801847469288</c:v>
                </c:pt>
                <c:pt idx="117">
                  <c:v>34.045266963748361</c:v>
                </c:pt>
                <c:pt idx="118">
                  <c:v>32.290880998836087</c:v>
                </c:pt>
                <c:pt idx="119">
                  <c:v>40.125638833593939</c:v>
                </c:pt>
                <c:pt idx="120">
                  <c:v>38.759518615014713</c:v>
                </c:pt>
                <c:pt idx="121">
                  <c:v>48.835085365644431</c:v>
                </c:pt>
                <c:pt idx="122">
                  <c:v>47.990490771049849</c:v>
                </c:pt>
                <c:pt idx="123">
                  <c:v>46.761989542548633</c:v>
                </c:pt>
                <c:pt idx="124">
                  <c:v>45.83606361662271</c:v>
                </c:pt>
                <c:pt idx="125">
                  <c:v>52.615724633571858</c:v>
                </c:pt>
                <c:pt idx="126">
                  <c:v>51.271638612066482</c:v>
                </c:pt>
                <c:pt idx="127">
                  <c:v>50.411053414131885</c:v>
                </c:pt>
                <c:pt idx="128">
                  <c:v>49.164170621114437</c:v>
                </c:pt>
                <c:pt idx="129">
                  <c:v>48.124669581613404</c:v>
                </c:pt>
                <c:pt idx="130">
                  <c:v>46.950960661425597</c:v>
                </c:pt>
                <c:pt idx="131">
                  <c:v>45.928465773900029</c:v>
                </c:pt>
                <c:pt idx="132">
                  <c:v>51.295697412318106</c:v>
                </c:pt>
                <c:pt idx="133">
                  <c:v>50.766036395368957</c:v>
                </c:pt>
                <c:pt idx="134">
                  <c:v>49.73934235019442</c:v>
                </c:pt>
                <c:pt idx="135">
                  <c:v>48.09460550808916</c:v>
                </c:pt>
                <c:pt idx="136">
                  <c:v>46.802615844006482</c:v>
                </c:pt>
                <c:pt idx="137">
                  <c:v>45.639825146332072</c:v>
                </c:pt>
                <c:pt idx="138">
                  <c:v>43.978695578225768</c:v>
                </c:pt>
                <c:pt idx="139">
                  <c:v>42.430707962126689</c:v>
                </c:pt>
                <c:pt idx="140">
                  <c:v>49.883282487871952</c:v>
                </c:pt>
                <c:pt idx="141">
                  <c:v>48.315884368749693</c:v>
                </c:pt>
                <c:pt idx="142">
                  <c:v>46.993133045998377</c:v>
                </c:pt>
                <c:pt idx="143">
                  <c:v>45.714360667481742</c:v>
                </c:pt>
                <c:pt idx="144">
                  <c:v>44.60816597721626</c:v>
                </c:pt>
                <c:pt idx="145">
                  <c:v>49.040790090691445</c:v>
                </c:pt>
                <c:pt idx="146">
                  <c:v>48.183157157586805</c:v>
                </c:pt>
                <c:pt idx="147">
                  <c:v>46.817036939007579</c:v>
                </c:pt>
                <c:pt idx="148">
                  <c:v>52.531322653293302</c:v>
                </c:pt>
                <c:pt idx="149">
                  <c:v>51.628795577481014</c:v>
                </c:pt>
                <c:pt idx="150">
                  <c:v>50.757715438108193</c:v>
                </c:pt>
                <c:pt idx="151">
                  <c:v>49.894157579731683</c:v>
                </c:pt>
                <c:pt idx="152">
                  <c:v>48.656533817355438</c:v>
                </c:pt>
                <c:pt idx="153">
                  <c:v>47.728890032568785</c:v>
                </c:pt>
                <c:pt idx="154">
                  <c:v>46.660513964192717</c:v>
                </c:pt>
                <c:pt idx="155">
                  <c:v>45.598942838927314</c:v>
                </c:pt>
                <c:pt idx="156">
                  <c:v>44.300241540226011</c:v>
                </c:pt>
                <c:pt idx="157">
                  <c:v>43.161289376216899</c:v>
                </c:pt>
                <c:pt idx="158">
                  <c:v>42.067197472496986</c:v>
                </c:pt>
                <c:pt idx="159">
                  <c:v>54.899055879576622</c:v>
                </c:pt>
                <c:pt idx="160">
                  <c:v>53.828392068013443</c:v>
                </c:pt>
                <c:pt idx="161">
                  <c:v>52.847999911150708</c:v>
                </c:pt>
                <c:pt idx="162">
                  <c:v>67.236489119783812</c:v>
                </c:pt>
                <c:pt idx="163">
                  <c:v>65.530004478145599</c:v>
                </c:pt>
                <c:pt idx="164">
                  <c:v>64.391052314136488</c:v>
                </c:pt>
                <c:pt idx="165">
                  <c:v>63.284857623871005</c:v>
                </c:pt>
                <c:pt idx="166">
                  <c:v>62.440263029276423</c:v>
                </c:pt>
                <c:pt idx="167">
                  <c:v>61.615180521025593</c:v>
                </c:pt>
                <c:pt idx="168">
                  <c:v>59.937328172032295</c:v>
                </c:pt>
                <c:pt idx="169">
                  <c:v>58.921068009430655</c:v>
                </c:pt>
                <c:pt idx="170">
                  <c:v>57.930968999529654</c:v>
                </c:pt>
                <c:pt idx="171">
                  <c:v>56.61863304152439</c:v>
                </c:pt>
                <c:pt idx="172">
                  <c:v>55.781112103500931</c:v>
                </c:pt>
                <c:pt idx="173">
                  <c:v>54.899277888333387</c:v>
                </c:pt>
                <c:pt idx="174">
                  <c:v>53.087683685434826</c:v>
                </c:pt>
                <c:pt idx="175">
                  <c:v>58.493089090840243</c:v>
                </c:pt>
                <c:pt idx="176">
                  <c:v>55.602915680435615</c:v>
                </c:pt>
                <c:pt idx="177">
                  <c:v>53.908000426198328</c:v>
                </c:pt>
                <c:pt idx="178">
                  <c:v>53.018320710895836</c:v>
                </c:pt>
                <c:pt idx="179">
                  <c:v>51.684987377562493</c:v>
                </c:pt>
                <c:pt idx="180">
                  <c:v>50.822918412045254</c:v>
                </c:pt>
                <c:pt idx="181">
                  <c:v>49.46052059188176</c:v>
                </c:pt>
                <c:pt idx="182">
                  <c:v>48.368817535113209</c:v>
                </c:pt>
                <c:pt idx="183">
                  <c:v>52.648973177136526</c:v>
                </c:pt>
                <c:pt idx="184">
                  <c:v>61.851427164866578</c:v>
                </c:pt>
                <c:pt idx="185">
                  <c:v>65.335316053755491</c:v>
                </c:pt>
                <c:pt idx="186">
                  <c:v>63.99841765803356</c:v>
                </c:pt>
                <c:pt idx="187">
                  <c:v>68.532804489309257</c:v>
                </c:pt>
                <c:pt idx="188">
                  <c:v>67.63835010648279</c:v>
                </c:pt>
                <c:pt idx="189">
                  <c:v>66.37572384385652</c:v>
                </c:pt>
                <c:pt idx="190">
                  <c:v>64.869699747470975</c:v>
                </c:pt>
                <c:pt idx="191">
                  <c:v>63.93337015945599</c:v>
                </c:pt>
                <c:pt idx="192">
                  <c:v>62.686487366438541</c:v>
                </c:pt>
                <c:pt idx="193">
                  <c:v>68.668154033105196</c:v>
                </c:pt>
                <c:pt idx="194">
                  <c:v>73.500436991304554</c:v>
                </c:pt>
                <c:pt idx="195">
                  <c:v>71.592040044739662</c:v>
                </c:pt>
                <c:pt idx="196">
                  <c:v>70.36051295114359</c:v>
                </c:pt>
                <c:pt idx="197">
                  <c:v>69.068523287060913</c:v>
                </c:pt>
                <c:pt idx="198">
                  <c:v>67.878047096584709</c:v>
                </c:pt>
                <c:pt idx="199">
                  <c:v>79.09555220905915</c:v>
                </c:pt>
                <c:pt idx="200">
                  <c:v>83.29069988838404</c:v>
                </c:pt>
                <c:pt idx="201">
                  <c:v>88.694197957882125</c:v>
                </c:pt>
                <c:pt idx="202">
                  <c:v>86.921148312492051</c:v>
                </c:pt>
                <c:pt idx="203">
                  <c:v>85.710494559465417</c:v>
                </c:pt>
                <c:pt idx="204">
                  <c:v>84.380707325422861</c:v>
                </c:pt>
                <c:pt idx="205">
                  <c:v>83.298456243171756</c:v>
                </c:pt>
                <c:pt idx="206">
                  <c:v>82.425855894131644</c:v>
                </c:pt>
                <c:pt idx="207">
                  <c:v>81.03696700524273</c:v>
                </c:pt>
                <c:pt idx="208">
                  <c:v>79.728066481682504</c:v>
                </c:pt>
                <c:pt idx="209">
                  <c:v>78.436076817599826</c:v>
                </c:pt>
                <c:pt idx="210">
                  <c:v>77.444013325536332</c:v>
                </c:pt>
                <c:pt idx="211">
                  <c:v>75.377897623056981</c:v>
                </c:pt>
                <c:pt idx="212">
                  <c:v>74.274144863675076</c:v>
                </c:pt>
                <c:pt idx="213">
                  <c:v>72.758993348523575</c:v>
                </c:pt>
                <c:pt idx="214">
                  <c:v>70.011740601270844</c:v>
                </c:pt>
                <c:pt idx="215">
                  <c:v>68.31106032916199</c:v>
                </c:pt>
                <c:pt idx="216">
                  <c:v>67.391942682103149</c:v>
                </c:pt>
                <c:pt idx="217">
                  <c:v>65.599827986762648</c:v>
                </c:pt>
                <c:pt idx="218">
                  <c:v>63.654302694933847</c:v>
                </c:pt>
                <c:pt idx="219">
                  <c:v>62.051738592369759</c:v>
                </c:pt>
                <c:pt idx="220">
                  <c:v>60.756401804804966</c:v>
                </c:pt>
                <c:pt idx="221">
                  <c:v>58.911383354620455</c:v>
                </c:pt>
                <c:pt idx="222">
                  <c:v>58.069632512869589</c:v>
                </c:pt>
                <c:pt idx="223">
                  <c:v>56.893161924634285</c:v>
                </c:pt>
                <c:pt idx="224">
                  <c:v>55.69123884771119</c:v>
                </c:pt>
                <c:pt idx="225">
                  <c:v>61.079169882193924</c:v>
                </c:pt>
                <c:pt idx="226">
                  <c:v>60.215612023817414</c:v>
                </c:pt>
                <c:pt idx="227">
                  <c:v>70.816318737598351</c:v>
                </c:pt>
                <c:pt idx="228">
                  <c:v>69.569435944580903</c:v>
                </c:pt>
                <c:pt idx="229">
                  <c:v>67.891583595587633</c:v>
                </c:pt>
                <c:pt idx="230">
                  <c:v>66.731490788163057</c:v>
                </c:pt>
                <c:pt idx="231">
                  <c:v>65.342601899274143</c:v>
                </c:pt>
                <c:pt idx="232">
                  <c:v>63.836577802888598</c:v>
                </c:pt>
                <c:pt idx="233">
                  <c:v>62.344040489455779</c:v>
                </c:pt>
                <c:pt idx="234">
                  <c:v>61.3843475911832</c:v>
                </c:pt>
                <c:pt idx="235">
                  <c:v>60.265779358521002</c:v>
                </c:pt>
                <c:pt idx="236">
                  <c:v>64.102709814156526</c:v>
                </c:pt>
                <c:pt idx="237">
                  <c:v>63.225516831700361</c:v>
                </c:pt>
                <c:pt idx="238">
                  <c:v>61.913180873695126</c:v>
                </c:pt>
                <c:pt idx="239">
                  <c:v>60.539554500068732</c:v>
                </c:pt>
                <c:pt idx="240">
                  <c:v>59.410886328511197</c:v>
                </c:pt>
                <c:pt idx="241">
                  <c:v>58.471036704451024</c:v>
                </c:pt>
                <c:pt idx="242">
                  <c:v>57.604485577934554</c:v>
                </c:pt>
                <c:pt idx="243">
                  <c:v>56.761315257529816</c:v>
                </c:pt>
                <c:pt idx="244">
                  <c:v>55.593090958464416</c:v>
                </c:pt>
                <c:pt idx="245">
                  <c:v>54.307743914762625</c:v>
                </c:pt>
                <c:pt idx="246">
                  <c:v>61.897029629048291</c:v>
                </c:pt>
                <c:pt idx="247">
                  <c:v>60.971103703122367</c:v>
                </c:pt>
                <c:pt idx="248">
                  <c:v>60.06694457111513</c:v>
                </c:pt>
                <c:pt idx="249">
                  <c:v>59.188209948971007</c:v>
                </c:pt>
                <c:pt idx="250">
                  <c:v>57.814583575344614</c:v>
                </c:pt>
                <c:pt idx="251">
                  <c:v>56.455887923170678</c:v>
                </c:pt>
                <c:pt idx="252">
                  <c:v>55.449851705866877</c:v>
                </c:pt>
                <c:pt idx="253">
                  <c:v>60.852729403708622</c:v>
                </c:pt>
                <c:pt idx="254">
                  <c:v>59.734161171046424</c:v>
                </c:pt>
                <c:pt idx="255">
                  <c:v>62.894012472161648</c:v>
                </c:pt>
                <c:pt idx="256">
                  <c:v>61.535316819987713</c:v>
                </c:pt>
                <c:pt idx="257">
                  <c:v>60.579293875437031</c:v>
                </c:pt>
                <c:pt idx="258">
                  <c:v>59.068719857310157</c:v>
                </c:pt>
                <c:pt idx="259">
                  <c:v>57.945124351692186</c:v>
                </c:pt>
                <c:pt idx="260">
                  <c:v>56.728579339526732</c:v>
                </c:pt>
                <c:pt idx="261">
                  <c:v>55.362459120947506</c:v>
                </c:pt>
                <c:pt idx="262">
                  <c:v>53.804826722193638</c:v>
                </c:pt>
                <c:pt idx="263">
                  <c:v>52.160089880088378</c:v>
                </c:pt>
                <c:pt idx="264">
                  <c:v>51.114064775485872</c:v>
                </c:pt>
                <c:pt idx="265">
                  <c:v>50.125922482995747</c:v>
                </c:pt>
                <c:pt idx="266">
                  <c:v>48.840575439293957</c:v>
                </c:pt>
                <c:pt idx="267">
                  <c:v>46.676073274791804</c:v>
                </c:pt>
                <c:pt idx="268">
                  <c:v>45.651483110857384</c:v>
                </c:pt>
                <c:pt idx="269">
                  <c:v>44.4169152096228</c:v>
                </c:pt>
                <c:pt idx="270">
                  <c:v>43.203322976613094</c:v>
                </c:pt>
                <c:pt idx="271">
                  <c:v>42.191177227625246</c:v>
                </c:pt>
                <c:pt idx="272">
                  <c:v>46.304523474598625</c:v>
                </c:pt>
                <c:pt idx="273">
                  <c:v>45.398726373149373</c:v>
                </c:pt>
                <c:pt idx="274">
                  <c:v>44.504271990322877</c:v>
                </c:pt>
                <c:pt idx="275">
                  <c:v>43.557302293353189</c:v>
                </c:pt>
                <c:pt idx="276">
                  <c:v>42.453549533971284</c:v>
                </c:pt>
                <c:pt idx="277">
                  <c:v>54.155883465748673</c:v>
                </c:pt>
                <c:pt idx="278">
                  <c:v>51.893440026834639</c:v>
                </c:pt>
                <c:pt idx="279">
                  <c:v>50.909188058330699</c:v>
                </c:pt>
                <c:pt idx="280">
                  <c:v>49.759762770974362</c:v>
                </c:pt>
                <c:pt idx="281">
                  <c:v>48.534272574895908</c:v>
                </c:pt>
                <c:pt idx="282">
                  <c:v>47.551954303776085</c:v>
                </c:pt>
                <c:pt idx="283">
                  <c:v>52.355782054972281</c:v>
                </c:pt>
                <c:pt idx="284">
                  <c:v>50.672280371470606</c:v>
                </c:pt>
                <c:pt idx="285">
                  <c:v>59.491888214607854</c:v>
                </c:pt>
                <c:pt idx="286">
                  <c:v>58.572770567549014</c:v>
                </c:pt>
                <c:pt idx="287">
                  <c:v>57.533269528047981</c:v>
                </c:pt>
                <c:pt idx="288">
                  <c:v>61.806724515882536</c:v>
                </c:pt>
                <c:pt idx="289">
                  <c:v>60.877356486142787</c:v>
                </c:pt>
                <c:pt idx="290">
                  <c:v>58.731433739361648</c:v>
                </c:pt>
                <c:pt idx="291">
                  <c:v>57.315003144460775</c:v>
                </c:pt>
                <c:pt idx="292">
                  <c:v>56.273336477794089</c:v>
                </c:pt>
                <c:pt idx="293">
                  <c:v>69.782834547292168</c:v>
                </c:pt>
                <c:pt idx="294">
                  <c:v>68.945313609268737</c:v>
                </c:pt>
                <c:pt idx="295">
                  <c:v>67.22117567823426</c:v>
                </c:pt>
                <c:pt idx="296">
                  <c:v>65.858777858070766</c:v>
                </c:pt>
                <c:pt idx="297">
                  <c:v>75.292740122221687</c:v>
                </c:pt>
                <c:pt idx="298">
                  <c:v>74.201037065453136</c:v>
                </c:pt>
                <c:pt idx="299">
                  <c:v>73.180628902187834</c:v>
                </c:pt>
                <c:pt idx="300">
                  <c:v>71.82927755083648</c:v>
                </c:pt>
                <c:pt idx="301">
                  <c:v>77.048484231421071</c:v>
                </c:pt>
                <c:pt idx="302">
                  <c:v>75.125407308344165</c:v>
                </c:pt>
                <c:pt idx="303">
                  <c:v>73.875407308344165</c:v>
                </c:pt>
                <c:pt idx="304">
                  <c:v>72.850817144409746</c:v>
                </c:pt>
                <c:pt idx="305">
                  <c:v>71.344793048024201</c:v>
                </c:pt>
                <c:pt idx="306">
                  <c:v>69.526611229842388</c:v>
                </c:pt>
                <c:pt idx="307">
                  <c:v>68.327570462456322</c:v>
                </c:pt>
                <c:pt idx="308">
                  <c:v>67.07443763037611</c:v>
                </c:pt>
                <c:pt idx="309">
                  <c:v>66.026219601026014</c:v>
                </c:pt>
                <c:pt idx="310">
                  <c:v>64.794692507429943</c:v>
                </c:pt>
                <c:pt idx="311">
                  <c:v>63.75519146792891</c:v>
                </c:pt>
                <c:pt idx="312">
                  <c:v>62.867092000788602</c:v>
                </c:pt>
                <c:pt idx="313">
                  <c:v>61.008355941309048</c:v>
                </c:pt>
                <c:pt idx="314">
                  <c:v>59.502331844923503</c:v>
                </c:pt>
                <c:pt idx="315">
                  <c:v>68.740581003172622</c:v>
                </c:pt>
                <c:pt idx="316">
                  <c:v>68.114798775387897</c:v>
                </c:pt>
                <c:pt idx="317">
                  <c:v>67.073132108721211</c:v>
                </c:pt>
                <c:pt idx="318">
                  <c:v>66.214025579511599</c:v>
                </c:pt>
                <c:pt idx="319">
                  <c:v>65.373689445057835</c:v>
                </c:pt>
                <c:pt idx="320">
                  <c:v>64.247563318931725</c:v>
                </c:pt>
                <c:pt idx="321">
                  <c:v>69.195036243119489</c:v>
                </c:pt>
                <c:pt idx="322">
                  <c:v>68.037628835712098</c:v>
                </c:pt>
                <c:pt idx="323">
                  <c:v>67.177043637777501</c:v>
                </c:pt>
                <c:pt idx="324">
                  <c:v>65.748472209206057</c:v>
                </c:pt>
                <c:pt idx="325">
                  <c:v>64.644719449824152</c:v>
                </c:pt>
                <c:pt idx="326">
                  <c:v>63.730642667374411</c:v>
                </c:pt>
                <c:pt idx="327">
                  <c:v>62.431941368673108</c:v>
                </c:pt>
                <c:pt idx="328">
                  <c:v>61.591605234219344</c:v>
                </c:pt>
                <c:pt idx="329">
                  <c:v>65.735854318468455</c:v>
                </c:pt>
                <c:pt idx="330">
                  <c:v>64.876747789258843</c:v>
                </c:pt>
                <c:pt idx="331">
                  <c:v>77.878743797242862</c:v>
                </c:pt>
                <c:pt idx="332">
                  <c:v>76.909751549180839</c:v>
                </c:pt>
                <c:pt idx="333">
                  <c:v>76.002310532846877</c:v>
                </c:pt>
                <c:pt idx="334">
                  <c:v>75.159140212442139</c:v>
                </c:pt>
                <c:pt idx="335">
                  <c:v>73.709864850123324</c:v>
                </c:pt>
                <c:pt idx="336">
                  <c:v>96.029864850123261</c:v>
                </c:pt>
                <c:pt idx="337">
                  <c:v>95.149864850123265</c:v>
                </c:pt>
                <c:pt idx="338">
                  <c:v>94.039864850123251</c:v>
                </c:pt>
                <c:pt idx="339">
                  <c:v>98.319864850123281</c:v>
                </c:pt>
                <c:pt idx="340">
                  <c:v>97.469864850123258</c:v>
                </c:pt>
                <c:pt idx="341">
                  <c:v>95.609864850123245</c:v>
                </c:pt>
                <c:pt idx="342">
                  <c:v>104.48986485012324</c:v>
                </c:pt>
                <c:pt idx="343">
                  <c:v>102.90986485012326</c:v>
                </c:pt>
                <c:pt idx="344">
                  <c:v>101.96986485012326</c:v>
                </c:pt>
                <c:pt idx="345">
                  <c:v>101.11986485012324</c:v>
                </c:pt>
                <c:pt idx="346">
                  <c:v>99.909864850123256</c:v>
                </c:pt>
                <c:pt idx="347">
                  <c:v>109.60986485012319</c:v>
                </c:pt>
                <c:pt idx="348">
                  <c:v>108.37986485012317</c:v>
                </c:pt>
                <c:pt idx="349">
                  <c:v>107.29986485012319</c:v>
                </c:pt>
                <c:pt idx="350">
                  <c:v>114.19986485012316</c:v>
                </c:pt>
                <c:pt idx="351">
                  <c:v>113.17986485012318</c:v>
                </c:pt>
                <c:pt idx="352">
                  <c:v>112.33986485012321</c:v>
                </c:pt>
                <c:pt idx="353">
                  <c:v>111.37986485012323</c:v>
                </c:pt>
                <c:pt idx="354">
                  <c:v>120.56486485012323</c:v>
                </c:pt>
                <c:pt idx="355">
                  <c:v>119.81486485012323</c:v>
                </c:pt>
                <c:pt idx="356">
                  <c:v>118.57724108774698</c:v>
                </c:pt>
                <c:pt idx="357">
                  <c:v>117.46116965917554</c:v>
                </c:pt>
                <c:pt idx="358">
                  <c:v>116.51419996220585</c:v>
                </c:pt>
                <c:pt idx="359">
                  <c:v>123.97034031308306</c:v>
                </c:pt>
                <c:pt idx="360">
                  <c:v>122.71720748100284</c:v>
                </c:pt>
                <c:pt idx="361">
                  <c:v>121.798089833944</c:v>
                </c:pt>
                <c:pt idx="362">
                  <c:v>120.94774969788961</c:v>
                </c:pt>
                <c:pt idx="363">
                  <c:v>119.75443227545526</c:v>
                </c:pt>
                <c:pt idx="364">
                  <c:v>118.35778423076255</c:v>
                </c:pt>
                <c:pt idx="365">
                  <c:v>117.1729501075398</c:v>
                </c:pt>
                <c:pt idx="366">
                  <c:v>115.43683899642872</c:v>
                </c:pt>
                <c:pt idx="367">
                  <c:v>114.0479501075398</c:v>
                </c:pt>
                <c:pt idx="368">
                  <c:v>113.06369813903586</c:v>
                </c:pt>
                <c:pt idx="369">
                  <c:v>112.16279723813494</c:v>
                </c:pt>
                <c:pt idx="370">
                  <c:v>110.81871121662954</c:v>
                </c:pt>
                <c:pt idx="371">
                  <c:v>109.78136681828931</c:v>
                </c:pt>
                <c:pt idx="372">
                  <c:v>106.76931862551822</c:v>
                </c:pt>
                <c:pt idx="373">
                  <c:v>113.34769903983084</c:v>
                </c:pt>
                <c:pt idx="374">
                  <c:v>111.85516172639802</c:v>
                </c:pt>
                <c:pt idx="375">
                  <c:v>110.70308799367911</c:v>
                </c:pt>
                <c:pt idx="376">
                  <c:v>109.61376337494272</c:v>
                </c:pt>
                <c:pt idx="377">
                  <c:v>108.70632235860876</c:v>
                </c:pt>
                <c:pt idx="378">
                  <c:v>112.46007611236257</c:v>
                </c:pt>
                <c:pt idx="379">
                  <c:v>111.54766735323847</c:v>
                </c:pt>
                <c:pt idx="380">
                  <c:v>110.52307718930405</c:v>
                </c:pt>
                <c:pt idx="381">
                  <c:v>109.37100345658513</c:v>
                </c:pt>
                <c:pt idx="382">
                  <c:v>108.32058328851792</c:v>
                </c:pt>
                <c:pt idx="383">
                  <c:v>107.37540370439694</c:v>
                </c:pt>
                <c:pt idx="384">
                  <c:v>105.60235405900687</c:v>
                </c:pt>
                <c:pt idx="385">
                  <c:v>103.94672491993401</c:v>
                </c:pt>
                <c:pt idx="386">
                  <c:v>102.90938052159379</c:v>
                </c:pt>
                <c:pt idx="387">
                  <c:v>101.90334430428999</c:v>
                </c:pt>
                <c:pt idx="388">
                  <c:v>100.97912988654508</c:v>
                </c:pt>
                <c:pt idx="389">
                  <c:v>99.930911857194985</c:v>
                </c:pt>
                <c:pt idx="390">
                  <c:v>98.680911857194985</c:v>
                </c:pt>
                <c:pt idx="391">
                  <c:v>104.50934073192957</c:v>
                </c:pt>
                <c:pt idx="392">
                  <c:v>102.7970119648063</c:v>
                </c:pt>
                <c:pt idx="393">
                  <c:v>101.93937903170166</c:v>
                </c:pt>
                <c:pt idx="394">
                  <c:v>101.00304944368668</c:v>
                </c:pt>
                <c:pt idx="395">
                  <c:v>99.330808641011117</c:v>
                </c:pt>
                <c:pt idx="396">
                  <c:v>97.465136999220078</c:v>
                </c:pt>
                <c:pt idx="397">
                  <c:v>95.626901705102455</c:v>
                </c:pt>
                <c:pt idx="398">
                  <c:v>94.395374611506384</c:v>
                </c:pt>
                <c:pt idx="399">
                  <c:v>92.047956771130771</c:v>
                </c:pt>
                <c:pt idx="400">
                  <c:v>91.067564614268008</c:v>
                </c:pt>
                <c:pt idx="401">
                  <c:v>90.111541669717326</c:v>
                </c:pt>
                <c:pt idx="402">
                  <c:v>89.209014593905067</c:v>
                </c:pt>
                <c:pt idx="403">
                  <c:v>88.054280182819639</c:v>
                </c:pt>
                <c:pt idx="404">
                  <c:v>86.933203949635811</c:v>
                </c:pt>
                <c:pt idx="405">
                  <c:v>85.686321156618362</c:v>
                </c:pt>
                <c:pt idx="406">
                  <c:v>84.801365404405999</c:v>
                </c:pt>
                <c:pt idx="407">
                  <c:v>83.873721619619346</c:v>
                </c:pt>
                <c:pt idx="408">
                  <c:v>82.617440212584143</c:v>
                </c:pt>
                <c:pt idx="409">
                  <c:v>81.176518022382425</c:v>
                </c:pt>
                <c:pt idx="410">
                  <c:v>80.269077006048519</c:v>
                </c:pt>
                <c:pt idx="411">
                  <c:v>79.415834685229356</c:v>
                </c:pt>
                <c:pt idx="412">
                  <c:v>78.369809580626793</c:v>
                </c:pt>
                <c:pt idx="413">
                  <c:v>77.343115535452284</c:v>
                </c:pt>
                <c:pt idx="414">
                  <c:v>76.34511154343636</c:v>
                </c:pt>
                <c:pt idx="415">
                  <c:v>83.001778210102998</c:v>
                </c:pt>
                <c:pt idx="416">
                  <c:v>81.791124457076307</c:v>
                </c:pt>
                <c:pt idx="417">
                  <c:v>80.877047674626624</c:v>
                </c:pt>
                <c:pt idx="418">
                  <c:v>79.928281071211018</c:v>
                </c:pt>
                <c:pt idx="419">
                  <c:v>78.511850476310201</c:v>
                </c:pt>
                <c:pt idx="420">
                  <c:v>77.408097716928296</c:v>
                </c:pt>
                <c:pt idx="421">
                  <c:v>76.527816026787491</c:v>
                </c:pt>
                <c:pt idx="422">
                  <c:v>74.975020995731597</c:v>
                </c:pt>
                <c:pt idx="423">
                  <c:v>81.994060808377981</c:v>
                </c:pt>
                <c:pt idx="424">
                  <c:v>80.985996292248956</c:v>
                </c:pt>
                <c:pt idx="425">
                  <c:v>80.132753971429793</c:v>
                </c:pt>
                <c:pt idx="426">
                  <c:v>78.873308127601035</c:v>
                </c:pt>
                <c:pt idx="427">
                  <c:v>77.662654374574345</c:v>
                </c:pt>
                <c:pt idx="428">
                  <c:v>76.396831589764247</c:v>
                </c:pt>
                <c:pt idx="429">
                  <c:v>87.078732122623933</c:v>
                </c:pt>
                <c:pt idx="430">
                  <c:v>93.316232122623887</c:v>
                </c:pt>
                <c:pt idx="431">
                  <c:v>91.72893053532232</c:v>
                </c:pt>
                <c:pt idx="432">
                  <c:v>90.832873187652012</c:v>
                </c:pt>
                <c:pt idx="433">
                  <c:v>89.335867199628069</c:v>
                </c:pt>
                <c:pt idx="434">
                  <c:v>88.423458440503964</c:v>
                </c:pt>
                <c:pt idx="435">
                  <c:v>87.381791773837335</c:v>
                </c:pt>
                <c:pt idx="436">
                  <c:v>94.343736218281833</c:v>
                </c:pt>
                <c:pt idx="437">
                  <c:v>93.431327459157728</c:v>
                </c:pt>
                <c:pt idx="438">
                  <c:v>92.344370937418603</c:v>
                </c:pt>
                <c:pt idx="439">
                  <c:v>91.332225188430698</c:v>
                </c:pt>
                <c:pt idx="440">
                  <c:v>87.835721691927233</c:v>
                </c:pt>
                <c:pt idx="441">
                  <c:v>86.365133456633089</c:v>
                </c:pt>
                <c:pt idx="442">
                  <c:v>85.218344465807377</c:v>
                </c:pt>
                <c:pt idx="443">
                  <c:v>84.307597653421226</c:v>
                </c:pt>
                <c:pt idx="444">
                  <c:v>82.815060339988349</c:v>
                </c:pt>
                <c:pt idx="445">
                  <c:v>81.94850921347188</c:v>
                </c:pt>
                <c:pt idx="446">
                  <c:v>80.777549026118209</c:v>
                </c:pt>
                <c:pt idx="447">
                  <c:v>79.690592504379083</c:v>
                </c:pt>
                <c:pt idx="448">
                  <c:v>78.648925837712454</c:v>
                </c:pt>
                <c:pt idx="449">
                  <c:v>77.771732855256346</c:v>
                </c:pt>
                <c:pt idx="450">
                  <c:v>76.909663889739136</c:v>
                </c:pt>
                <c:pt idx="451">
                  <c:v>80.688312538387777</c:v>
                </c:pt>
                <c:pt idx="452">
                  <c:v>86.61381253838772</c:v>
                </c:pt>
                <c:pt idx="453">
                  <c:v>89.647899494909439</c:v>
                </c:pt>
                <c:pt idx="454">
                  <c:v>88.259010606020524</c:v>
                </c:pt>
                <c:pt idx="455">
                  <c:v>86.976959323969254</c:v>
                </c:pt>
                <c:pt idx="456">
                  <c:v>85.956551160703953</c:v>
                </c:pt>
                <c:pt idx="457">
                  <c:v>85.047460251613074</c:v>
                </c:pt>
                <c:pt idx="458">
                  <c:v>90.047460251613074</c:v>
                </c:pt>
                <c:pt idx="459">
                  <c:v>88.26174596589874</c:v>
                </c:pt>
                <c:pt idx="460">
                  <c:v>87.281353809035977</c:v>
                </c:pt>
                <c:pt idx="461">
                  <c:v>97.238020475702569</c:v>
                </c:pt>
                <c:pt idx="462">
                  <c:v>95.922231002018407</c:v>
                </c:pt>
                <c:pt idx="463">
                  <c:v>94.759440304344025</c:v>
                </c:pt>
                <c:pt idx="464">
                  <c:v>93.648329193232939</c:v>
                </c:pt>
                <c:pt idx="465">
                  <c:v>92.786260227715729</c:v>
                </c:pt>
                <c:pt idx="466">
                  <c:v>91.397371338826815</c:v>
                </c:pt>
                <c:pt idx="467">
                  <c:v>90.5499137117082</c:v>
                </c:pt>
                <c:pt idx="468">
                  <c:v>95.5499137117082</c:v>
                </c:pt>
                <c:pt idx="469">
                  <c:v>94.640822802617322</c:v>
                </c:pt>
                <c:pt idx="470">
                  <c:v>101.07791957681081</c:v>
                </c:pt>
                <c:pt idx="471">
                  <c:v>100.20072659435471</c:v>
                </c:pt>
                <c:pt idx="472">
                  <c:v>99.239188132816253</c:v>
                </c:pt>
                <c:pt idx="473">
                  <c:v>98.361995150360144</c:v>
                </c:pt>
                <c:pt idx="474">
                  <c:v>97.298165363126145</c:v>
                </c:pt>
                <c:pt idx="475">
                  <c:v>96.35476913671107</c:v>
                </c:pt>
                <c:pt idx="476">
                  <c:v>95.49270017119386</c:v>
                </c:pt>
                <c:pt idx="477">
                  <c:v>94.329909473519479</c:v>
                </c:pt>
                <c:pt idx="478">
                  <c:v>105.49398354759353</c:v>
                </c:pt>
                <c:pt idx="479">
                  <c:v>111.49398354759353</c:v>
                </c:pt>
                <c:pt idx="480">
                  <c:v>110.61679056513742</c:v>
                </c:pt>
                <c:pt idx="481">
                  <c:v>116.73638240187211</c:v>
                </c:pt>
                <c:pt idx="482">
                  <c:v>115.88892477475349</c:v>
                </c:pt>
                <c:pt idx="483">
                  <c:v>114.57313530106933</c:v>
                </c:pt>
                <c:pt idx="484">
                  <c:v>113.46202418995824</c:v>
                </c:pt>
                <c:pt idx="485">
                  <c:v>112.56916704710113</c:v>
                </c:pt>
                <c:pt idx="486">
                  <c:v>111.31916704710113</c:v>
                </c:pt>
                <c:pt idx="487">
                  <c:v>109.89059561852969</c:v>
                </c:pt>
                <c:pt idx="488">
                  <c:v>108.67108342340771</c:v>
                </c:pt>
                <c:pt idx="489">
                  <c:v>107.10858342340771</c:v>
                </c:pt>
                <c:pt idx="490">
                  <c:v>106.08817526014241</c:v>
                </c:pt>
                <c:pt idx="491">
                  <c:v>105.08817526014241</c:v>
                </c:pt>
                <c:pt idx="492">
                  <c:v>103.57302374499091</c:v>
                </c:pt>
                <c:pt idx="493">
                  <c:v>102.07302374499091</c:v>
                </c:pt>
                <c:pt idx="494">
                  <c:v>100.87302374499086</c:v>
                </c:pt>
                <c:pt idx="495">
                  <c:v>99.273023744990837</c:v>
                </c:pt>
                <c:pt idx="496">
                  <c:v>98.273023744990837</c:v>
                </c:pt>
                <c:pt idx="497">
                  <c:v>96.37302374499086</c:v>
                </c:pt>
                <c:pt idx="498">
                  <c:v>107.17302374499093</c:v>
                </c:pt>
                <c:pt idx="499">
                  <c:v>106.17302374499093</c:v>
                </c:pt>
                <c:pt idx="500">
                  <c:v>105.07302374499091</c:v>
                </c:pt>
                <c:pt idx="501">
                  <c:v>116.77302374499095</c:v>
                </c:pt>
                <c:pt idx="502">
                  <c:v>115.57302374499091</c:v>
                </c:pt>
                <c:pt idx="503">
                  <c:v>114.27302374499095</c:v>
                </c:pt>
                <c:pt idx="504">
                  <c:v>113.17302374499093</c:v>
                </c:pt>
                <c:pt idx="505">
                  <c:v>111.67302374499093</c:v>
                </c:pt>
                <c:pt idx="506">
                  <c:v>110.57302374499091</c:v>
                </c:pt>
                <c:pt idx="507">
                  <c:v>118.97302374499088</c:v>
                </c:pt>
                <c:pt idx="508">
                  <c:v>118.07302374499091</c:v>
                </c:pt>
                <c:pt idx="509">
                  <c:v>116.87302374499086</c:v>
                </c:pt>
                <c:pt idx="510">
                  <c:v>115.57302374499091</c:v>
                </c:pt>
                <c:pt idx="511">
                  <c:v>114.27302374499095</c:v>
                </c:pt>
                <c:pt idx="512">
                  <c:v>113.37302374499097</c:v>
                </c:pt>
                <c:pt idx="513">
                  <c:v>112.57302374499102</c:v>
                </c:pt>
                <c:pt idx="514">
                  <c:v>111.57302374499102</c:v>
                </c:pt>
                <c:pt idx="515">
                  <c:v>110.67302374499104</c:v>
                </c:pt>
                <c:pt idx="516">
                  <c:v>109.67302374499104</c:v>
                </c:pt>
                <c:pt idx="517">
                  <c:v>114.17302374499104</c:v>
                </c:pt>
                <c:pt idx="518">
                  <c:v>112.973023744991</c:v>
                </c:pt>
                <c:pt idx="519">
                  <c:v>111.87302374499097</c:v>
                </c:pt>
                <c:pt idx="520">
                  <c:v>110.67302374499093</c:v>
                </c:pt>
                <c:pt idx="521">
                  <c:v>117.42302374499093</c:v>
                </c:pt>
                <c:pt idx="522">
                  <c:v>116.02302374499095</c:v>
                </c:pt>
                <c:pt idx="523">
                  <c:v>115.223023744991</c:v>
                </c:pt>
                <c:pt idx="524">
                  <c:v>113.52302374499095</c:v>
                </c:pt>
                <c:pt idx="525">
                  <c:v>111.32302374499091</c:v>
                </c:pt>
                <c:pt idx="526">
                  <c:v>110.22302374499088</c:v>
                </c:pt>
                <c:pt idx="527">
                  <c:v>109.22302374499088</c:v>
                </c:pt>
                <c:pt idx="528">
                  <c:v>108.42302374499093</c:v>
                </c:pt>
                <c:pt idx="529">
                  <c:v>107.22302374499088</c:v>
                </c:pt>
                <c:pt idx="530">
                  <c:v>106.22302374499088</c:v>
                </c:pt>
                <c:pt idx="531">
                  <c:v>105.32302374499091</c:v>
                </c:pt>
                <c:pt idx="532">
                  <c:v>103.82302374499091</c:v>
                </c:pt>
                <c:pt idx="533">
                  <c:v>102.42302374499093</c:v>
                </c:pt>
                <c:pt idx="534">
                  <c:v>106.2030237449909</c:v>
                </c:pt>
                <c:pt idx="535">
                  <c:v>105.2030237449909</c:v>
                </c:pt>
                <c:pt idx="536">
                  <c:v>104.10302374499088</c:v>
                </c:pt>
                <c:pt idx="537">
                  <c:v>108.28302374499083</c:v>
                </c:pt>
                <c:pt idx="538">
                  <c:v>106.98302374499087</c:v>
                </c:pt>
                <c:pt idx="539">
                  <c:v>119.0830237449909</c:v>
                </c:pt>
                <c:pt idx="540">
                  <c:v>118.0830237449909</c:v>
                </c:pt>
                <c:pt idx="541">
                  <c:v>116.88302374499085</c:v>
                </c:pt>
                <c:pt idx="542">
                  <c:v>115.88302374499085</c:v>
                </c:pt>
                <c:pt idx="543">
                  <c:v>114.78302374499083</c:v>
                </c:pt>
                <c:pt idx="544">
                  <c:v>119.18302374499081</c:v>
                </c:pt>
                <c:pt idx="545">
                  <c:v>123.18302374499081</c:v>
                </c:pt>
                <c:pt idx="546">
                  <c:v>122.18302374499081</c:v>
                </c:pt>
                <c:pt idx="547">
                  <c:v>121.28302374499083</c:v>
                </c:pt>
                <c:pt idx="548">
                  <c:v>120.38302374499085</c:v>
                </c:pt>
                <c:pt idx="549">
                  <c:v>118.18302374499081</c:v>
                </c:pt>
                <c:pt idx="550">
                  <c:v>115.58302374499078</c:v>
                </c:pt>
                <c:pt idx="551">
                  <c:v>120.53302374499071</c:v>
                </c:pt>
                <c:pt idx="552">
                  <c:v>119.23302374499076</c:v>
                </c:pt>
                <c:pt idx="553">
                  <c:v>118.23302374499076</c:v>
                </c:pt>
                <c:pt idx="554">
                  <c:v>115.13302374499074</c:v>
                </c:pt>
                <c:pt idx="555">
                  <c:v>113.93302374499069</c:v>
                </c:pt>
                <c:pt idx="556">
                  <c:v>112.83302374499067</c:v>
                </c:pt>
                <c:pt idx="557">
                  <c:v>121.08302374499067</c:v>
                </c:pt>
                <c:pt idx="558">
                  <c:v>120.08302374499067</c:v>
                </c:pt>
                <c:pt idx="559">
                  <c:v>123.83302374499067</c:v>
                </c:pt>
                <c:pt idx="560">
                  <c:v>122.93302374499069</c:v>
                </c:pt>
                <c:pt idx="561">
                  <c:v>127.33302374499067</c:v>
                </c:pt>
                <c:pt idx="562">
                  <c:v>126.33302374499067</c:v>
                </c:pt>
                <c:pt idx="563">
                  <c:v>124.53302374499071</c:v>
                </c:pt>
                <c:pt idx="564">
                  <c:v>123.13302374499074</c:v>
                </c:pt>
                <c:pt idx="565">
                  <c:v>121.93302374499069</c:v>
                </c:pt>
                <c:pt idx="566">
                  <c:v>120.33302374499067</c:v>
                </c:pt>
                <c:pt idx="567">
                  <c:v>118.83302374499067</c:v>
                </c:pt>
                <c:pt idx="568">
                  <c:v>117.83302374499067</c:v>
                </c:pt>
                <c:pt idx="569">
                  <c:v>116.93302374499069</c:v>
                </c:pt>
                <c:pt idx="570">
                  <c:v>116.03302374499071</c:v>
                </c:pt>
                <c:pt idx="571">
                  <c:v>114.83302374499067</c:v>
                </c:pt>
                <c:pt idx="572">
                  <c:v>113.83302374499067</c:v>
                </c:pt>
                <c:pt idx="573">
                  <c:v>112.03302374499071</c:v>
                </c:pt>
                <c:pt idx="574">
                  <c:v>115.99302374499064</c:v>
                </c:pt>
                <c:pt idx="575">
                  <c:v>115.09302374499066</c:v>
                </c:pt>
                <c:pt idx="576">
                  <c:v>114.19302374499068</c:v>
                </c:pt>
                <c:pt idx="577">
                  <c:v>112.79302374499071</c:v>
                </c:pt>
                <c:pt idx="578">
                  <c:v>111.79302374499071</c:v>
                </c:pt>
                <c:pt idx="579">
                  <c:v>110.89302374499073</c:v>
                </c:pt>
                <c:pt idx="580">
                  <c:v>109.19302374499068</c:v>
                </c:pt>
                <c:pt idx="581">
                  <c:v>114.65302374499061</c:v>
                </c:pt>
                <c:pt idx="582">
                  <c:v>113.15302374499061</c:v>
                </c:pt>
                <c:pt idx="583">
                  <c:v>112.25302374499063</c:v>
                </c:pt>
                <c:pt idx="584">
                  <c:v>111.45302374499067</c:v>
                </c:pt>
                <c:pt idx="585">
                  <c:v>118.65302374499072</c:v>
                </c:pt>
                <c:pt idx="586">
                  <c:v>124.15302374499072</c:v>
                </c:pt>
                <c:pt idx="587">
                  <c:v>122.85302374499076</c:v>
                </c:pt>
                <c:pt idx="588">
                  <c:v>121.85302374499076</c:v>
                </c:pt>
                <c:pt idx="589">
                  <c:v>120.95302374499079</c:v>
                </c:pt>
                <c:pt idx="590">
                  <c:v>125.75302374499074</c:v>
                </c:pt>
                <c:pt idx="591">
                  <c:v>124.45302374499079</c:v>
                </c:pt>
                <c:pt idx="592">
                  <c:v>123.25302374499074</c:v>
                </c:pt>
                <c:pt idx="593">
                  <c:v>122.45302374499079</c:v>
                </c:pt>
                <c:pt idx="594">
                  <c:v>121.05302374499081</c:v>
                </c:pt>
                <c:pt idx="595">
                  <c:v>119.55302374499081</c:v>
                </c:pt>
                <c:pt idx="596">
                  <c:v>118.45302374499079</c:v>
                </c:pt>
                <c:pt idx="597">
                  <c:v>129.65302374499072</c:v>
                </c:pt>
                <c:pt idx="598">
                  <c:v>128.75302374499074</c:v>
                </c:pt>
                <c:pt idx="599">
                  <c:v>127.75302374499074</c:v>
                </c:pt>
                <c:pt idx="600">
                  <c:v>126.45302374499079</c:v>
                </c:pt>
                <c:pt idx="601">
                  <c:v>125.45302374499079</c:v>
                </c:pt>
                <c:pt idx="602">
                  <c:v>124.65302374499083</c:v>
                </c:pt>
                <c:pt idx="603">
                  <c:v>123.85302374499088</c:v>
                </c:pt>
                <c:pt idx="604">
                  <c:v>122.25302374499086</c:v>
                </c:pt>
                <c:pt idx="605">
                  <c:v>121.15302374499083</c:v>
                </c:pt>
                <c:pt idx="606">
                  <c:v>119.55302374499081</c:v>
                </c:pt>
                <c:pt idx="607">
                  <c:v>118.55302374499081</c:v>
                </c:pt>
                <c:pt idx="608">
                  <c:v>117.15302374499083</c:v>
                </c:pt>
                <c:pt idx="609">
                  <c:v>115.95302374499079</c:v>
                </c:pt>
                <c:pt idx="610">
                  <c:v>114.25302374499074</c:v>
                </c:pt>
                <c:pt idx="611">
                  <c:v>113.35302374499076</c:v>
                </c:pt>
                <c:pt idx="612">
                  <c:v>117.75302374499074</c:v>
                </c:pt>
                <c:pt idx="613">
                  <c:v>116.65302374499072</c:v>
                </c:pt>
                <c:pt idx="614">
                  <c:v>115.45302374499067</c:v>
                </c:pt>
                <c:pt idx="615">
                  <c:v>114.5530237449907</c:v>
                </c:pt>
                <c:pt idx="616">
                  <c:v>113.75302374499074</c:v>
                </c:pt>
                <c:pt idx="617">
                  <c:v>111.65302374499072</c:v>
                </c:pt>
                <c:pt idx="618">
                  <c:v>110.35302374499076</c:v>
                </c:pt>
                <c:pt idx="619">
                  <c:v>109.45302374499079</c:v>
                </c:pt>
                <c:pt idx="620">
                  <c:v>108.25302374499074</c:v>
                </c:pt>
                <c:pt idx="621">
                  <c:v>107.25302374499074</c:v>
                </c:pt>
                <c:pt idx="622">
                  <c:v>106.35302374499076</c:v>
                </c:pt>
                <c:pt idx="623">
                  <c:v>105.25302374499074</c:v>
                </c:pt>
                <c:pt idx="624">
                  <c:v>104.45302374499079</c:v>
                </c:pt>
                <c:pt idx="625">
                  <c:v>103.55302374499081</c:v>
                </c:pt>
                <c:pt idx="626">
                  <c:v>108.35302374499076</c:v>
                </c:pt>
                <c:pt idx="627">
                  <c:v>107.05302374499081</c:v>
                </c:pt>
                <c:pt idx="628">
                  <c:v>105.45302374499079</c:v>
                </c:pt>
                <c:pt idx="629">
                  <c:v>103.95302374499079</c:v>
                </c:pt>
                <c:pt idx="630">
                  <c:v>107.59302374499077</c:v>
                </c:pt>
                <c:pt idx="631">
                  <c:v>106.49302374499075</c:v>
                </c:pt>
                <c:pt idx="632">
                  <c:v>105.59302374499077</c:v>
                </c:pt>
                <c:pt idx="633">
                  <c:v>104.29302374499082</c:v>
                </c:pt>
                <c:pt idx="634">
                  <c:v>103.29302374499082</c:v>
                </c:pt>
                <c:pt idx="635">
                  <c:v>108.29302374499082</c:v>
                </c:pt>
                <c:pt idx="636">
                  <c:v>105.79302374499082</c:v>
                </c:pt>
                <c:pt idx="637">
                  <c:v>104.89302374499084</c:v>
                </c:pt>
                <c:pt idx="638">
                  <c:v>103.6930237449908</c:v>
                </c:pt>
                <c:pt idx="639">
                  <c:v>102.29302374499082</c:v>
                </c:pt>
                <c:pt idx="640">
                  <c:v>108.79302374499082</c:v>
                </c:pt>
                <c:pt idx="641">
                  <c:v>107.79302374499082</c:v>
                </c:pt>
                <c:pt idx="642">
                  <c:v>106.99302374499086</c:v>
                </c:pt>
                <c:pt idx="643">
                  <c:v>105.99302374499086</c:v>
                </c:pt>
                <c:pt idx="644">
                  <c:v>104.79302374499082</c:v>
                </c:pt>
                <c:pt idx="645">
                  <c:v>103.89302374499084</c:v>
                </c:pt>
                <c:pt idx="646">
                  <c:v>102.39302374499084</c:v>
                </c:pt>
                <c:pt idx="647">
                  <c:v>100.6930237449908</c:v>
                </c:pt>
                <c:pt idx="648">
                  <c:v>98.993023744990751</c:v>
                </c:pt>
                <c:pt idx="649">
                  <c:v>98.093023744990774</c:v>
                </c:pt>
                <c:pt idx="650">
                  <c:v>103.49302374499075</c:v>
                </c:pt>
                <c:pt idx="651">
                  <c:v>102.6930237449908</c:v>
                </c:pt>
                <c:pt idx="652">
                  <c:v>100.99302374499075</c:v>
                </c:pt>
                <c:pt idx="653">
                  <c:v>130.99302374499075</c:v>
                </c:pt>
                <c:pt idx="654">
                  <c:v>136.03302374499071</c:v>
                </c:pt>
                <c:pt idx="655">
                  <c:v>134.83302374499067</c:v>
                </c:pt>
                <c:pt idx="656">
                  <c:v>133.93302374499069</c:v>
                </c:pt>
                <c:pt idx="657">
                  <c:v>132.93302374499069</c:v>
                </c:pt>
                <c:pt idx="658">
                  <c:v>132.03302374499071</c:v>
                </c:pt>
                <c:pt idx="659">
                  <c:v>135.63302374499074</c:v>
                </c:pt>
                <c:pt idx="660">
                  <c:v>134.73302374499076</c:v>
                </c:pt>
                <c:pt idx="661">
                  <c:v>138.73302374499076</c:v>
                </c:pt>
                <c:pt idx="662">
                  <c:v>137.33302374499078</c:v>
                </c:pt>
                <c:pt idx="663">
                  <c:v>145.78302374499083</c:v>
                </c:pt>
                <c:pt idx="664">
                  <c:v>144.98302374499087</c:v>
                </c:pt>
                <c:pt idx="665">
                  <c:v>149.78302374499083</c:v>
                </c:pt>
                <c:pt idx="666">
                  <c:v>148.88302374499085</c:v>
                </c:pt>
                <c:pt idx="667">
                  <c:v>147.98302374499087</c:v>
                </c:pt>
                <c:pt idx="668">
                  <c:v>146.98302374499087</c:v>
                </c:pt>
                <c:pt idx="669">
                  <c:v>146.18302374499092</c:v>
                </c:pt>
                <c:pt idx="670">
                  <c:v>145.38302374499096</c:v>
                </c:pt>
                <c:pt idx="671">
                  <c:v>144.18302374499092</c:v>
                </c:pt>
                <c:pt idx="672">
                  <c:v>143.0830237449909</c:v>
                </c:pt>
                <c:pt idx="673">
                  <c:v>142.0830237449909</c:v>
                </c:pt>
                <c:pt idx="674">
                  <c:v>140.68302374499092</c:v>
                </c:pt>
                <c:pt idx="675">
                  <c:v>139.48302374499087</c:v>
                </c:pt>
                <c:pt idx="676">
                  <c:v>137.88302374499085</c:v>
                </c:pt>
                <c:pt idx="677">
                  <c:v>136.0830237449909</c:v>
                </c:pt>
                <c:pt idx="678">
                  <c:v>134.78302374499094</c:v>
                </c:pt>
                <c:pt idx="679">
                  <c:v>133.48302374499099</c:v>
                </c:pt>
                <c:pt idx="680">
                  <c:v>132.28302374499094</c:v>
                </c:pt>
                <c:pt idx="681">
                  <c:v>131.28302374499094</c:v>
                </c:pt>
                <c:pt idx="682">
                  <c:v>129.98302374499099</c:v>
                </c:pt>
                <c:pt idx="683">
                  <c:v>134.48302374499099</c:v>
                </c:pt>
                <c:pt idx="684">
                  <c:v>133.58302374499101</c:v>
                </c:pt>
                <c:pt idx="685">
                  <c:v>131.88302374499096</c:v>
                </c:pt>
                <c:pt idx="686">
                  <c:v>130.78302374499094</c:v>
                </c:pt>
                <c:pt idx="687">
                  <c:v>136.86302374499098</c:v>
                </c:pt>
                <c:pt idx="688">
                  <c:v>136.06302374499103</c:v>
                </c:pt>
                <c:pt idx="689">
                  <c:v>135.06302374499103</c:v>
                </c:pt>
                <c:pt idx="690">
                  <c:v>134.06302374499103</c:v>
                </c:pt>
                <c:pt idx="691">
                  <c:v>132.66302374499105</c:v>
                </c:pt>
                <c:pt idx="692">
                  <c:v>131.56302374499103</c:v>
                </c:pt>
                <c:pt idx="693">
                  <c:v>130.56302374499103</c:v>
                </c:pt>
                <c:pt idx="694">
                  <c:v>135.96302374499112</c:v>
                </c:pt>
                <c:pt idx="695">
                  <c:v>134.76302374499107</c:v>
                </c:pt>
                <c:pt idx="696">
                  <c:v>133.8630237449911</c:v>
                </c:pt>
                <c:pt idx="697">
                  <c:v>137.54302374499105</c:v>
                </c:pt>
                <c:pt idx="698">
                  <c:v>136.24302374499109</c:v>
                </c:pt>
                <c:pt idx="699">
                  <c:v>134.54302374499105</c:v>
                </c:pt>
                <c:pt idx="700">
                  <c:v>133.54302374499105</c:v>
                </c:pt>
                <c:pt idx="701">
                  <c:v>132.64302374499107</c:v>
                </c:pt>
                <c:pt idx="702">
                  <c:v>141.04302374499105</c:v>
                </c:pt>
                <c:pt idx="703">
                  <c:v>140.14302374499107</c:v>
                </c:pt>
                <c:pt idx="704">
                  <c:v>138.74302374499109</c:v>
                </c:pt>
                <c:pt idx="705">
                  <c:v>137.64302374499107</c:v>
                </c:pt>
                <c:pt idx="706">
                  <c:v>136.14302374499107</c:v>
                </c:pt>
                <c:pt idx="707">
                  <c:v>134.94302374499102</c:v>
                </c:pt>
                <c:pt idx="708">
                  <c:v>139.08302374499112</c:v>
                </c:pt>
                <c:pt idx="709">
                  <c:v>137.9830237449911</c:v>
                </c:pt>
                <c:pt idx="710">
                  <c:v>136.4830237449911</c:v>
                </c:pt>
                <c:pt idx="711">
                  <c:v>141.88302374499108</c:v>
                </c:pt>
                <c:pt idx="712">
                  <c:v>140.88302374499108</c:v>
                </c:pt>
                <c:pt idx="713">
                  <c:v>139.4830237449911</c:v>
                </c:pt>
                <c:pt idx="714">
                  <c:v>138.18302374499115</c:v>
                </c:pt>
                <c:pt idx="715">
                  <c:v>137.08302374499112</c:v>
                </c:pt>
                <c:pt idx="716">
                  <c:v>136.18302374499115</c:v>
                </c:pt>
                <c:pt idx="717">
                  <c:v>135.28302374499117</c:v>
                </c:pt>
                <c:pt idx="718">
                  <c:v>134.18302374499115</c:v>
                </c:pt>
                <c:pt idx="719">
                  <c:v>131.38302374499119</c:v>
                </c:pt>
                <c:pt idx="720">
                  <c:v>129.78302374499117</c:v>
                </c:pt>
                <c:pt idx="721">
                  <c:v>128.58302374499112</c:v>
                </c:pt>
                <c:pt idx="722">
                  <c:v>127.28302374499117</c:v>
                </c:pt>
                <c:pt idx="723">
                  <c:v>124.48302374499121</c:v>
                </c:pt>
                <c:pt idx="724">
                  <c:v>123.08302374499124</c:v>
                </c:pt>
                <c:pt idx="725">
                  <c:v>122.18302374499126</c:v>
                </c:pt>
                <c:pt idx="726">
                  <c:v>126.74302374499121</c:v>
                </c:pt>
                <c:pt idx="727">
                  <c:v>125.54302374499116</c:v>
                </c:pt>
                <c:pt idx="728">
                  <c:v>124.14302374499118</c:v>
                </c:pt>
                <c:pt idx="729">
                  <c:v>123.34302374499123</c:v>
                </c:pt>
                <c:pt idx="730">
                  <c:v>122.04302374499127</c:v>
                </c:pt>
                <c:pt idx="731">
                  <c:v>121.1430237449913</c:v>
                </c:pt>
                <c:pt idx="732">
                  <c:v>120.24302374499132</c:v>
                </c:pt>
                <c:pt idx="733">
                  <c:v>116.6430237449913</c:v>
                </c:pt>
                <c:pt idx="734">
                  <c:v>115.04302374499127</c:v>
                </c:pt>
                <c:pt idx="735">
                  <c:v>113.84302374499123</c:v>
                </c:pt>
                <c:pt idx="736">
                  <c:v>112.14302374499118</c:v>
                </c:pt>
                <c:pt idx="737">
                  <c:v>111.14302374499118</c:v>
                </c:pt>
                <c:pt idx="738">
                  <c:v>110.04302374499116</c:v>
                </c:pt>
                <c:pt idx="739">
                  <c:v>119.39302374499107</c:v>
                </c:pt>
                <c:pt idx="740">
                  <c:v>118.39302374499107</c:v>
                </c:pt>
                <c:pt idx="741">
                  <c:v>116.99302374499109</c:v>
                </c:pt>
                <c:pt idx="742">
                  <c:v>116.09302374499111</c:v>
                </c:pt>
                <c:pt idx="743">
                  <c:v>115.09302374499111</c:v>
                </c:pt>
                <c:pt idx="744">
                  <c:v>114.19302374499114</c:v>
                </c:pt>
                <c:pt idx="745">
                  <c:v>113.29302374499116</c:v>
                </c:pt>
                <c:pt idx="746">
                  <c:v>112.39302374499118</c:v>
                </c:pt>
                <c:pt idx="747">
                  <c:v>111.49302374499121</c:v>
                </c:pt>
                <c:pt idx="748">
                  <c:v>110.59302374499123</c:v>
                </c:pt>
                <c:pt idx="749">
                  <c:v>108.99302374499121</c:v>
                </c:pt>
                <c:pt idx="750">
                  <c:v>107.49302374499121</c:v>
                </c:pt>
                <c:pt idx="751">
                  <c:v>105.89302374499118</c:v>
                </c:pt>
                <c:pt idx="752">
                  <c:v>114.69302374499114</c:v>
                </c:pt>
                <c:pt idx="753">
                  <c:v>113.29302374499116</c:v>
                </c:pt>
                <c:pt idx="754">
                  <c:v>112.19302374499114</c:v>
                </c:pt>
                <c:pt idx="755">
                  <c:v>110.89302374499118</c:v>
                </c:pt>
                <c:pt idx="756">
                  <c:v>109.99302374499121</c:v>
                </c:pt>
                <c:pt idx="757">
                  <c:v>108.89302374499118</c:v>
                </c:pt>
                <c:pt idx="758">
                  <c:v>107.99302374499121</c:v>
                </c:pt>
                <c:pt idx="759">
                  <c:v>107.19302374499125</c:v>
                </c:pt>
                <c:pt idx="760">
                  <c:v>106.09302374499123</c:v>
                </c:pt>
                <c:pt idx="761">
                  <c:v>112.49302374499132</c:v>
                </c:pt>
                <c:pt idx="762">
                  <c:v>111.69302374499136</c:v>
                </c:pt>
                <c:pt idx="763">
                  <c:v>110.39302374499141</c:v>
                </c:pt>
                <c:pt idx="764">
                  <c:v>109.59302374499146</c:v>
                </c:pt>
                <c:pt idx="765">
                  <c:v>108.7930237449915</c:v>
                </c:pt>
                <c:pt idx="766">
                  <c:v>107.99302374499155</c:v>
                </c:pt>
                <c:pt idx="767">
                  <c:v>106.99302374499155</c:v>
                </c:pt>
                <c:pt idx="768">
                  <c:v>105.99302374499155</c:v>
                </c:pt>
                <c:pt idx="769">
                  <c:v>105.09302374499157</c:v>
                </c:pt>
                <c:pt idx="770">
                  <c:v>103.89302374499152</c:v>
                </c:pt>
                <c:pt idx="771">
                  <c:v>103.09302374499157</c:v>
                </c:pt>
                <c:pt idx="772">
                  <c:v>114.09302374499157</c:v>
                </c:pt>
                <c:pt idx="773">
                  <c:v>113.19302374499159</c:v>
                </c:pt>
                <c:pt idx="774">
                  <c:v>112.39302374499164</c:v>
                </c:pt>
                <c:pt idx="775">
                  <c:v>119.54302374499173</c:v>
                </c:pt>
                <c:pt idx="776">
                  <c:v>118.54302374499173</c:v>
                </c:pt>
                <c:pt idx="777">
                  <c:v>116.94302374499171</c:v>
                </c:pt>
                <c:pt idx="778">
                  <c:v>115.74302374499166</c:v>
                </c:pt>
                <c:pt idx="779">
                  <c:v>120.0630237449916</c:v>
                </c:pt>
                <c:pt idx="780">
                  <c:v>119.16302374499162</c:v>
                </c:pt>
                <c:pt idx="781">
                  <c:v>117.96302374499157</c:v>
                </c:pt>
                <c:pt idx="782">
                  <c:v>116.0630237449916</c:v>
                </c:pt>
                <c:pt idx="783">
                  <c:v>115.26302374499164</c:v>
                </c:pt>
                <c:pt idx="784">
                  <c:v>114.36302374499166</c:v>
                </c:pt>
                <c:pt idx="785">
                  <c:v>113.06302374499171</c:v>
                </c:pt>
                <c:pt idx="786">
                  <c:v>111.96302374499169</c:v>
                </c:pt>
                <c:pt idx="787">
                  <c:v>110.76302374499164</c:v>
                </c:pt>
                <c:pt idx="788">
                  <c:v>115.71302374499157</c:v>
                </c:pt>
                <c:pt idx="789">
                  <c:v>120.21302374499157</c:v>
                </c:pt>
                <c:pt idx="790">
                  <c:v>126.21302374499157</c:v>
                </c:pt>
                <c:pt idx="791">
                  <c:v>125.11302374499155</c:v>
                </c:pt>
                <c:pt idx="792">
                  <c:v>124.21302374499157</c:v>
                </c:pt>
                <c:pt idx="793">
                  <c:v>123.21302374499157</c:v>
                </c:pt>
                <c:pt idx="794">
                  <c:v>127.37302374499154</c:v>
                </c:pt>
                <c:pt idx="795">
                  <c:v>126.37302374499154</c:v>
                </c:pt>
                <c:pt idx="796">
                  <c:v>125.47302374499156</c:v>
                </c:pt>
                <c:pt idx="797">
                  <c:v>124.27302374499152</c:v>
                </c:pt>
                <c:pt idx="798">
                  <c:v>131.27302374499152</c:v>
                </c:pt>
                <c:pt idx="799">
                  <c:v>130.1730237449915</c:v>
                </c:pt>
                <c:pt idx="800">
                  <c:v>134.73302374499144</c:v>
                </c:pt>
                <c:pt idx="801">
                  <c:v>133.63302374499142</c:v>
                </c:pt>
                <c:pt idx="802">
                  <c:v>132.5330237449914</c:v>
                </c:pt>
                <c:pt idx="803">
                  <c:v>130.93302374499137</c:v>
                </c:pt>
                <c:pt idx="804">
                  <c:v>129.0330237449914</c:v>
                </c:pt>
                <c:pt idx="805">
                  <c:v>127.83302374499135</c:v>
                </c:pt>
                <c:pt idx="806">
                  <c:v>126.83302374499135</c:v>
                </c:pt>
                <c:pt idx="807">
                  <c:v>126.0330237449914</c:v>
                </c:pt>
                <c:pt idx="808">
                  <c:v>124.93302374499137</c:v>
                </c:pt>
                <c:pt idx="809">
                  <c:v>123.93302374499137</c:v>
                </c:pt>
                <c:pt idx="810">
                  <c:v>122.63302374499142</c:v>
                </c:pt>
                <c:pt idx="811">
                  <c:v>121.23302374499144</c:v>
                </c:pt>
                <c:pt idx="812">
                  <c:v>120.13302374499142</c:v>
                </c:pt>
                <c:pt idx="813">
                  <c:v>119.0330237449914</c:v>
                </c:pt>
                <c:pt idx="814">
                  <c:v>118.13302374499142</c:v>
                </c:pt>
                <c:pt idx="815">
                  <c:v>117.0330237449914</c:v>
                </c:pt>
                <c:pt idx="816">
                  <c:v>116.23302374499144</c:v>
                </c:pt>
                <c:pt idx="817">
                  <c:v>115.43302374499149</c:v>
                </c:pt>
                <c:pt idx="818">
                  <c:v>114.03302374499151</c:v>
                </c:pt>
                <c:pt idx="819">
                  <c:v>121.73302374499144</c:v>
                </c:pt>
                <c:pt idx="820">
                  <c:v>120.5330237449914</c:v>
                </c:pt>
                <c:pt idx="821">
                  <c:v>119.23302374499144</c:v>
                </c:pt>
                <c:pt idx="822">
                  <c:v>118.33302374499146</c:v>
                </c:pt>
                <c:pt idx="823">
                  <c:v>117.23302374499144</c:v>
                </c:pt>
                <c:pt idx="824">
                  <c:v>116.13302374499142</c:v>
                </c:pt>
                <c:pt idx="825">
                  <c:v>114.73302374499144</c:v>
                </c:pt>
                <c:pt idx="826">
                  <c:v>118.89302374499152</c:v>
                </c:pt>
                <c:pt idx="827">
                  <c:v>123.69302374499159</c:v>
                </c:pt>
                <c:pt idx="828">
                  <c:v>121.99302374499155</c:v>
                </c:pt>
                <c:pt idx="829">
                  <c:v>129.19302374499148</c:v>
                </c:pt>
                <c:pt idx="830">
                  <c:v>127.59302374499157</c:v>
                </c:pt>
                <c:pt idx="831">
                  <c:v>126.79302374499161</c:v>
                </c:pt>
                <c:pt idx="832">
                  <c:v>125.89302374499152</c:v>
                </c:pt>
                <c:pt idx="833">
                  <c:v>124.89302374499152</c:v>
                </c:pt>
                <c:pt idx="834">
                  <c:v>123.69302374499148</c:v>
                </c:pt>
                <c:pt idx="835">
                  <c:v>122.29302374499139</c:v>
                </c:pt>
                <c:pt idx="836">
                  <c:v>126.79302374499139</c:v>
                </c:pt>
                <c:pt idx="837">
                  <c:v>125.8930237449913</c:v>
                </c:pt>
                <c:pt idx="838">
                  <c:v>124.99302374499121</c:v>
                </c:pt>
                <c:pt idx="839">
                  <c:v>123.79302374499116</c:v>
                </c:pt>
                <c:pt idx="840">
                  <c:v>122.89302374499107</c:v>
                </c:pt>
                <c:pt idx="841">
                  <c:v>122.09302374499111</c:v>
                </c:pt>
                <c:pt idx="842">
                  <c:v>120.39302374499107</c:v>
                </c:pt>
                <c:pt idx="843">
                  <c:v>119.49302374499098</c:v>
                </c:pt>
                <c:pt idx="844">
                  <c:v>117.89302374499107</c:v>
                </c:pt>
                <c:pt idx="845">
                  <c:v>116.89302374499107</c:v>
                </c:pt>
                <c:pt idx="846">
                  <c:v>115.29302374499116</c:v>
                </c:pt>
                <c:pt idx="847">
                  <c:v>113.59302374499111</c:v>
                </c:pt>
                <c:pt idx="848">
                  <c:v>119.44302374499125</c:v>
                </c:pt>
                <c:pt idx="849">
                  <c:v>125.04302374499116</c:v>
                </c:pt>
                <c:pt idx="850">
                  <c:v>124.04302374499116</c:v>
                </c:pt>
                <c:pt idx="851">
                  <c:v>123.04302374499116</c:v>
                </c:pt>
                <c:pt idx="852">
                  <c:v>122.24302374499121</c:v>
                </c:pt>
                <c:pt idx="853">
                  <c:v>120.94302374499125</c:v>
                </c:pt>
                <c:pt idx="854">
                  <c:v>125.36302374499132</c:v>
                </c:pt>
                <c:pt idx="855">
                  <c:v>124.26302374499141</c:v>
                </c:pt>
                <c:pt idx="856">
                  <c:v>123.36302374499132</c:v>
                </c:pt>
                <c:pt idx="857">
                  <c:v>122.56302374499137</c:v>
                </c:pt>
                <c:pt idx="858">
                  <c:v>121.16302374499128</c:v>
                </c:pt>
                <c:pt idx="859">
                  <c:v>120.16302374499128</c:v>
                </c:pt>
                <c:pt idx="860">
                  <c:v>119.16302374499128</c:v>
                </c:pt>
                <c:pt idx="861">
                  <c:v>123.3630237449911</c:v>
                </c:pt>
                <c:pt idx="862">
                  <c:v>128.58802374499101</c:v>
                </c:pt>
                <c:pt idx="863">
                  <c:v>127.28802374499105</c:v>
                </c:pt>
                <c:pt idx="864">
                  <c:v>126.18802374499114</c:v>
                </c:pt>
                <c:pt idx="865">
                  <c:v>125.18802374499114</c:v>
                </c:pt>
                <c:pt idx="866">
                  <c:v>123.78802374499105</c:v>
                </c:pt>
                <c:pt idx="867">
                  <c:v>122.78802374499105</c:v>
                </c:pt>
                <c:pt idx="868">
                  <c:v>121.9880237449911</c:v>
                </c:pt>
                <c:pt idx="869">
                  <c:v>121.18802374499114</c:v>
                </c:pt>
                <c:pt idx="870">
                  <c:v>120.38802374499119</c:v>
                </c:pt>
                <c:pt idx="871">
                  <c:v>119.18802374499114</c:v>
                </c:pt>
                <c:pt idx="872">
                  <c:v>118.18802374499114</c:v>
                </c:pt>
                <c:pt idx="873">
                  <c:v>117.08802374499123</c:v>
                </c:pt>
                <c:pt idx="874">
                  <c:v>116.18802374499114</c:v>
                </c:pt>
                <c:pt idx="875">
                  <c:v>114.78802374499105</c:v>
                </c:pt>
                <c:pt idx="876">
                  <c:v>113.88802374499096</c:v>
                </c:pt>
                <c:pt idx="877">
                  <c:v>112.98802374499087</c:v>
                </c:pt>
                <c:pt idx="878">
                  <c:v>111.88802374499096</c:v>
                </c:pt>
                <c:pt idx="879">
                  <c:v>110.88802374499096</c:v>
                </c:pt>
                <c:pt idx="880">
                  <c:v>109.88802374499096</c:v>
                </c:pt>
                <c:pt idx="881">
                  <c:v>108.98802374499087</c:v>
                </c:pt>
                <c:pt idx="882">
                  <c:v>108.18802374499091</c:v>
                </c:pt>
                <c:pt idx="883">
                  <c:v>112.02802374499083</c:v>
                </c:pt>
                <c:pt idx="884">
                  <c:v>111.02802374499083</c:v>
                </c:pt>
                <c:pt idx="885">
                  <c:v>114.80802374499081</c:v>
                </c:pt>
                <c:pt idx="886">
                  <c:v>113.80802374499081</c:v>
                </c:pt>
                <c:pt idx="887">
                  <c:v>113.00802374499085</c:v>
                </c:pt>
                <c:pt idx="888">
                  <c:v>111.80802374499081</c:v>
                </c:pt>
                <c:pt idx="889">
                  <c:v>110.80802374499081</c:v>
                </c:pt>
                <c:pt idx="890">
                  <c:v>115.84802374499077</c:v>
                </c:pt>
                <c:pt idx="891">
                  <c:v>122.84802374499077</c:v>
                </c:pt>
                <c:pt idx="892">
                  <c:v>121.94802374499068</c:v>
                </c:pt>
                <c:pt idx="893">
                  <c:v>121.04802374499059</c:v>
                </c:pt>
                <c:pt idx="894">
                  <c:v>119.74802374499063</c:v>
                </c:pt>
                <c:pt idx="895">
                  <c:v>124.14802374499072</c:v>
                </c:pt>
                <c:pt idx="896">
                  <c:v>123.14802374499072</c:v>
                </c:pt>
                <c:pt idx="897">
                  <c:v>122.24802374499063</c:v>
                </c:pt>
                <c:pt idx="898">
                  <c:v>126.74802374499063</c:v>
                </c:pt>
                <c:pt idx="899">
                  <c:v>131.14802374499072</c:v>
                </c:pt>
                <c:pt idx="900">
                  <c:v>129.74802374499063</c:v>
                </c:pt>
                <c:pt idx="901">
                  <c:v>136.74802374499063</c:v>
                </c:pt>
                <c:pt idx="902">
                  <c:v>135.84802374499054</c:v>
                </c:pt>
                <c:pt idx="903">
                  <c:v>134.94802374499045</c:v>
                </c:pt>
                <c:pt idx="904">
                  <c:v>133.74802374499041</c:v>
                </c:pt>
                <c:pt idx="905">
                  <c:v>132.94802374499045</c:v>
                </c:pt>
                <c:pt idx="906">
                  <c:v>132.1480237449905</c:v>
                </c:pt>
                <c:pt idx="907">
                  <c:v>141.1480237449905</c:v>
                </c:pt>
                <c:pt idx="908">
                  <c:v>140.34802374499054</c:v>
                </c:pt>
                <c:pt idx="909">
                  <c:v>139.1480237449905</c:v>
                </c:pt>
                <c:pt idx="910">
                  <c:v>138.1480237449905</c:v>
                </c:pt>
                <c:pt idx="911">
                  <c:v>136.94802374499045</c:v>
                </c:pt>
                <c:pt idx="912">
                  <c:v>135.94802374499045</c:v>
                </c:pt>
                <c:pt idx="913">
                  <c:v>142.74802374499041</c:v>
                </c:pt>
                <c:pt idx="914">
                  <c:v>141.6480237449905</c:v>
                </c:pt>
                <c:pt idx="915">
                  <c:v>140.84802374499054</c:v>
                </c:pt>
                <c:pt idx="916">
                  <c:v>139.44802374499045</c:v>
                </c:pt>
                <c:pt idx="917">
                  <c:v>138.04802374499036</c:v>
                </c:pt>
                <c:pt idx="918">
                  <c:v>137.14802374499027</c:v>
                </c:pt>
                <c:pt idx="919">
                  <c:v>135.94802374499022</c:v>
                </c:pt>
                <c:pt idx="920">
                  <c:v>135.04802374499013</c:v>
                </c:pt>
                <c:pt idx="921">
                  <c:v>134.24802374499018</c:v>
                </c:pt>
                <c:pt idx="922">
                  <c:v>133.14802374499027</c:v>
                </c:pt>
                <c:pt idx="923">
                  <c:v>132.04802374499036</c:v>
                </c:pt>
                <c:pt idx="924">
                  <c:v>130.64802374499027</c:v>
                </c:pt>
                <c:pt idx="925">
                  <c:v>129.64802374499027</c:v>
                </c:pt>
                <c:pt idx="926">
                  <c:v>128.74802374499018</c:v>
                </c:pt>
                <c:pt idx="927">
                  <c:v>127.84802374499009</c:v>
                </c:pt>
                <c:pt idx="928">
                  <c:v>126.64802374499004</c:v>
                </c:pt>
                <c:pt idx="929">
                  <c:v>125.64802374499004</c:v>
                </c:pt>
                <c:pt idx="930">
                  <c:v>124.64802374499004</c:v>
                </c:pt>
                <c:pt idx="931">
                  <c:v>123.74802374498995</c:v>
                </c:pt>
                <c:pt idx="932">
                  <c:v>122.84802374498986</c:v>
                </c:pt>
                <c:pt idx="933">
                  <c:v>121.84802374498986</c:v>
                </c:pt>
                <c:pt idx="934">
                  <c:v>125.84802374498986</c:v>
                </c:pt>
                <c:pt idx="935">
                  <c:v>124.54802374498991</c:v>
                </c:pt>
                <c:pt idx="936">
                  <c:v>123.44802374499</c:v>
                </c:pt>
                <c:pt idx="937">
                  <c:v>122.14802374499004</c:v>
                </c:pt>
                <c:pt idx="938">
                  <c:v>120.94802374499</c:v>
                </c:pt>
                <c:pt idx="939">
                  <c:v>119.74802374498995</c:v>
                </c:pt>
                <c:pt idx="940">
                  <c:v>118.14802374499004</c:v>
                </c:pt>
                <c:pt idx="941">
                  <c:v>116.84802374499009</c:v>
                </c:pt>
                <c:pt idx="942">
                  <c:v>115.84802374499009</c:v>
                </c:pt>
                <c:pt idx="943">
                  <c:v>114.54802374499013</c:v>
                </c:pt>
                <c:pt idx="944">
                  <c:v>113.54802374499013</c:v>
                </c:pt>
                <c:pt idx="945">
                  <c:v>112.64802374499004</c:v>
                </c:pt>
                <c:pt idx="946">
                  <c:v>111.64802374499004</c:v>
                </c:pt>
                <c:pt idx="947">
                  <c:v>110.74802374498995</c:v>
                </c:pt>
                <c:pt idx="948">
                  <c:v>109.84802374498986</c:v>
                </c:pt>
                <c:pt idx="949">
                  <c:v>108.64802374498981</c:v>
                </c:pt>
                <c:pt idx="950">
                  <c:v>107.04802374498991</c:v>
                </c:pt>
                <c:pt idx="951">
                  <c:v>105.94802374499</c:v>
                </c:pt>
                <c:pt idx="952">
                  <c:v>104.94802374499</c:v>
                </c:pt>
                <c:pt idx="953">
                  <c:v>103.44802374499</c:v>
                </c:pt>
                <c:pt idx="954">
                  <c:v>102.14802374499004</c:v>
                </c:pt>
                <c:pt idx="955">
                  <c:v>100.94802374499</c:v>
                </c:pt>
                <c:pt idx="956">
                  <c:v>100.14802374499004</c:v>
                </c:pt>
                <c:pt idx="957">
                  <c:v>98.748023744989951</c:v>
                </c:pt>
                <c:pt idx="958">
                  <c:v>97.248023744989951</c:v>
                </c:pt>
                <c:pt idx="959">
                  <c:v>101.66802374499002</c:v>
                </c:pt>
                <c:pt idx="960">
                  <c:v>107.38802374499005</c:v>
                </c:pt>
                <c:pt idx="961">
                  <c:v>111.56802374499011</c:v>
                </c:pt>
                <c:pt idx="962">
                  <c:v>110.46802374499021</c:v>
                </c:pt>
                <c:pt idx="963">
                  <c:v>109.26802374499016</c:v>
                </c:pt>
                <c:pt idx="964">
                  <c:v>108.06802374499011</c:v>
                </c:pt>
                <c:pt idx="965">
                  <c:v>112.48802374499019</c:v>
                </c:pt>
                <c:pt idx="966">
                  <c:v>111.68802374499023</c:v>
                </c:pt>
                <c:pt idx="967">
                  <c:v>110.48802374499019</c:v>
                </c:pt>
                <c:pt idx="968">
                  <c:v>109.38802374499028</c:v>
                </c:pt>
                <c:pt idx="969">
                  <c:v>108.48802374499019</c:v>
                </c:pt>
                <c:pt idx="970">
                  <c:v>107.0880237449901</c:v>
                </c:pt>
                <c:pt idx="971">
                  <c:v>105.68802374499001</c:v>
                </c:pt>
                <c:pt idx="972">
                  <c:v>104.5880237449901</c:v>
                </c:pt>
                <c:pt idx="973">
                  <c:v>103.5880237449901</c:v>
                </c:pt>
                <c:pt idx="974">
                  <c:v>102.68802374499001</c:v>
                </c:pt>
                <c:pt idx="975">
                  <c:v>101.5880237449901</c:v>
                </c:pt>
                <c:pt idx="976">
                  <c:v>100.68802374499001</c:v>
                </c:pt>
                <c:pt idx="977">
                  <c:v>98.98802374498996</c:v>
                </c:pt>
                <c:pt idx="978">
                  <c:v>105.28802374498991</c:v>
                </c:pt>
                <c:pt idx="979">
                  <c:v>104.18802374499001</c:v>
                </c:pt>
                <c:pt idx="980">
                  <c:v>112.28802374498991</c:v>
                </c:pt>
                <c:pt idx="981">
                  <c:v>115.25802374498994</c:v>
                </c:pt>
                <c:pt idx="982">
                  <c:v>119.15802374499003</c:v>
                </c:pt>
                <c:pt idx="983">
                  <c:v>118.15802374499003</c:v>
                </c:pt>
                <c:pt idx="984">
                  <c:v>117.15802374499003</c:v>
                </c:pt>
                <c:pt idx="985">
                  <c:v>116.15802374499003</c:v>
                </c:pt>
                <c:pt idx="986">
                  <c:v>114.55802374499012</c:v>
                </c:pt>
                <c:pt idx="987">
                  <c:v>112.95802374499021</c:v>
                </c:pt>
                <c:pt idx="988">
                  <c:v>112.05802374499012</c:v>
                </c:pt>
                <c:pt idx="989">
                  <c:v>110.95802374499021</c:v>
                </c:pt>
                <c:pt idx="990">
                  <c:v>117.41802374499002</c:v>
                </c:pt>
                <c:pt idx="991">
                  <c:v>116.01802374498993</c:v>
                </c:pt>
                <c:pt idx="992">
                  <c:v>115.01802374498993</c:v>
                </c:pt>
                <c:pt idx="993">
                  <c:v>113.31802374498989</c:v>
                </c:pt>
                <c:pt idx="994">
                  <c:v>112.4180237449898</c:v>
                </c:pt>
                <c:pt idx="995">
                  <c:v>111.4180237449898</c:v>
                </c:pt>
                <c:pt idx="996">
                  <c:v>110.31802374498989</c:v>
                </c:pt>
                <c:pt idx="997">
                  <c:v>109.4180237449898</c:v>
                </c:pt>
                <c:pt idx="998">
                  <c:v>107.71802374498975</c:v>
                </c:pt>
                <c:pt idx="999">
                  <c:v>106.71802374498975</c:v>
                </c:pt>
                <c:pt idx="1000">
                  <c:v>105.5180237449897</c:v>
                </c:pt>
                <c:pt idx="1001">
                  <c:v>104.4180237449898</c:v>
                </c:pt>
                <c:pt idx="1002">
                  <c:v>103.4180237449898</c:v>
                </c:pt>
                <c:pt idx="1003">
                  <c:v>102.5180237449897</c:v>
                </c:pt>
                <c:pt idx="1004">
                  <c:v>101.11802374498961</c:v>
                </c:pt>
                <c:pt idx="1005">
                  <c:v>100.21802374498952</c:v>
                </c:pt>
                <c:pt idx="1006">
                  <c:v>99.118023744989614</c:v>
                </c:pt>
                <c:pt idx="1007">
                  <c:v>98.118023744989614</c:v>
                </c:pt>
                <c:pt idx="1008">
                  <c:v>96.418023744989569</c:v>
                </c:pt>
                <c:pt idx="1009">
                  <c:v>95.018023744989478</c:v>
                </c:pt>
                <c:pt idx="1010">
                  <c:v>94.118023744989387</c:v>
                </c:pt>
                <c:pt idx="1011">
                  <c:v>92.518023744989478</c:v>
                </c:pt>
                <c:pt idx="1012">
                  <c:v>90.618023744989387</c:v>
                </c:pt>
                <c:pt idx="1013">
                  <c:v>89.718023744989296</c:v>
                </c:pt>
                <c:pt idx="1014">
                  <c:v>88.918023744989341</c:v>
                </c:pt>
                <c:pt idx="1015">
                  <c:v>88.118023744989387</c:v>
                </c:pt>
                <c:pt idx="1016">
                  <c:v>87.218023744989296</c:v>
                </c:pt>
                <c:pt idx="1017">
                  <c:v>86.318023744989205</c:v>
                </c:pt>
                <c:pt idx="1018">
                  <c:v>85.218023744989296</c:v>
                </c:pt>
                <c:pt idx="1019">
                  <c:v>84.318023744989205</c:v>
                </c:pt>
                <c:pt idx="1020">
                  <c:v>83.218023744989296</c:v>
                </c:pt>
                <c:pt idx="1021">
                  <c:v>82.51802374498925</c:v>
                </c:pt>
                <c:pt idx="1022">
                  <c:v>81.318023744989205</c:v>
                </c:pt>
                <c:pt idx="1023">
                  <c:v>80.51802374498925</c:v>
                </c:pt>
                <c:pt idx="1024">
                  <c:v>78.318023744989205</c:v>
                </c:pt>
                <c:pt idx="1025">
                  <c:v>77.318023744989205</c:v>
                </c:pt>
                <c:pt idx="1026">
                  <c:v>76.418023744989114</c:v>
                </c:pt>
                <c:pt idx="1027">
                  <c:v>75.518023744989023</c:v>
                </c:pt>
                <c:pt idx="1028">
                  <c:v>74.518023744989023</c:v>
                </c:pt>
                <c:pt idx="1029">
                  <c:v>73.618023744988932</c:v>
                </c:pt>
                <c:pt idx="1030">
                  <c:v>72.218023744988841</c:v>
                </c:pt>
                <c:pt idx="1031">
                  <c:v>77.418023744988886</c:v>
                </c:pt>
                <c:pt idx="1032">
                  <c:v>75.818023744988977</c:v>
                </c:pt>
                <c:pt idx="1033">
                  <c:v>75.018023744989023</c:v>
                </c:pt>
                <c:pt idx="1034">
                  <c:v>74.118023744988932</c:v>
                </c:pt>
                <c:pt idx="1035">
                  <c:v>79.068023744988977</c:v>
                </c:pt>
                <c:pt idx="1036">
                  <c:v>78.268023744989023</c:v>
                </c:pt>
                <c:pt idx="1037">
                  <c:v>77.368023744988932</c:v>
                </c:pt>
                <c:pt idx="1038">
                  <c:v>76.168023744988886</c:v>
                </c:pt>
                <c:pt idx="1039">
                  <c:v>75.368023744988932</c:v>
                </c:pt>
                <c:pt idx="1040">
                  <c:v>74.468023744988841</c:v>
                </c:pt>
                <c:pt idx="1041">
                  <c:v>73.368023744988932</c:v>
                </c:pt>
                <c:pt idx="1042">
                  <c:v>72.468023744988841</c:v>
                </c:pt>
                <c:pt idx="1043">
                  <c:v>83.668023744988886</c:v>
                </c:pt>
                <c:pt idx="1044">
                  <c:v>82.668023744988886</c:v>
                </c:pt>
                <c:pt idx="1045">
                  <c:v>81.668023744988886</c:v>
                </c:pt>
                <c:pt idx="1046">
                  <c:v>80.868023744988932</c:v>
                </c:pt>
                <c:pt idx="1047">
                  <c:v>79.268023744989023</c:v>
                </c:pt>
                <c:pt idx="1048">
                  <c:v>84.308023744988986</c:v>
                </c:pt>
                <c:pt idx="1049">
                  <c:v>86.338023744988959</c:v>
                </c:pt>
                <c:pt idx="1050">
                  <c:v>84.338023744988959</c:v>
                </c:pt>
                <c:pt idx="1051">
                  <c:v>83.138023744988914</c:v>
                </c:pt>
                <c:pt idx="1052">
                  <c:v>89.538023744989005</c:v>
                </c:pt>
                <c:pt idx="1053">
                  <c:v>88.138023744988914</c:v>
                </c:pt>
                <c:pt idx="1054">
                  <c:v>87.038023744989005</c:v>
                </c:pt>
                <c:pt idx="1055">
                  <c:v>86.138023744988914</c:v>
                </c:pt>
                <c:pt idx="1056">
                  <c:v>84.238023744988823</c:v>
                </c:pt>
                <c:pt idx="1057">
                  <c:v>83.338023744988732</c:v>
                </c:pt>
                <c:pt idx="1058">
                  <c:v>82.338023744988732</c:v>
                </c:pt>
                <c:pt idx="1059">
                  <c:v>81.338023744988732</c:v>
                </c:pt>
                <c:pt idx="1060">
                  <c:v>87.838023744988732</c:v>
                </c:pt>
                <c:pt idx="1061">
                  <c:v>86.838023744988732</c:v>
                </c:pt>
                <c:pt idx="1062">
                  <c:v>85.938023744988641</c:v>
                </c:pt>
                <c:pt idx="1063">
                  <c:v>84.738023744988595</c:v>
                </c:pt>
                <c:pt idx="1064">
                  <c:v>83.438023744988641</c:v>
                </c:pt>
                <c:pt idx="1065">
                  <c:v>88.638023744988686</c:v>
                </c:pt>
                <c:pt idx="1066">
                  <c:v>87.138023744988686</c:v>
                </c:pt>
                <c:pt idx="1067">
                  <c:v>96.738023744988595</c:v>
                </c:pt>
                <c:pt idx="1068">
                  <c:v>100.18802374498864</c:v>
                </c:pt>
                <c:pt idx="1069">
                  <c:v>98.988023744988595</c:v>
                </c:pt>
                <c:pt idx="1070">
                  <c:v>97.888023744988686</c:v>
                </c:pt>
                <c:pt idx="1071">
                  <c:v>96.788023744988777</c:v>
                </c:pt>
                <c:pt idx="1072">
                  <c:v>95.588023744988732</c:v>
                </c:pt>
                <c:pt idx="1073">
                  <c:v>100.58802374498873</c:v>
                </c:pt>
                <c:pt idx="1074">
                  <c:v>99.688023744988641</c:v>
                </c:pt>
                <c:pt idx="1075">
                  <c:v>98.688023744988641</c:v>
                </c:pt>
                <c:pt idx="1076">
                  <c:v>97.78802374498855</c:v>
                </c:pt>
                <c:pt idx="1077">
                  <c:v>96.588023744988504</c:v>
                </c:pt>
                <c:pt idx="1078">
                  <c:v>95.488023744988595</c:v>
                </c:pt>
                <c:pt idx="1079">
                  <c:v>94.588023744988504</c:v>
                </c:pt>
                <c:pt idx="1080">
                  <c:v>112.18802374498864</c:v>
                </c:pt>
                <c:pt idx="1081">
                  <c:v>110.88802374498869</c:v>
                </c:pt>
                <c:pt idx="1082">
                  <c:v>109.9880237449886</c:v>
                </c:pt>
                <c:pt idx="1083">
                  <c:v>108.0880237449885</c:v>
                </c:pt>
                <c:pt idx="1084">
                  <c:v>107.0880237449885</c:v>
                </c:pt>
                <c:pt idx="1085">
                  <c:v>105.5880237449885</c:v>
                </c:pt>
                <c:pt idx="1086">
                  <c:v>104.78802374498855</c:v>
                </c:pt>
                <c:pt idx="1087">
                  <c:v>103.78802374498855</c:v>
                </c:pt>
                <c:pt idx="1088">
                  <c:v>106.5880237449885</c:v>
                </c:pt>
                <c:pt idx="1089">
                  <c:v>105.38802374498846</c:v>
                </c:pt>
                <c:pt idx="1090">
                  <c:v>104.38802374498846</c:v>
                </c:pt>
                <c:pt idx="1091">
                  <c:v>103.38802374498846</c:v>
                </c:pt>
                <c:pt idx="1092">
                  <c:v>102.28802374498855</c:v>
                </c:pt>
                <c:pt idx="1093">
                  <c:v>101.38802374498846</c:v>
                </c:pt>
                <c:pt idx="1094">
                  <c:v>100.48802374498837</c:v>
                </c:pt>
                <c:pt idx="1095">
                  <c:v>99.088023744988277</c:v>
                </c:pt>
                <c:pt idx="1096">
                  <c:v>98.088023744988277</c:v>
                </c:pt>
                <c:pt idx="1097">
                  <c:v>97.188023744988186</c:v>
                </c:pt>
                <c:pt idx="1098">
                  <c:v>96.188023744988186</c:v>
                </c:pt>
                <c:pt idx="1099">
                  <c:v>95.288023744988095</c:v>
                </c:pt>
                <c:pt idx="1100">
                  <c:v>94.388023744988004</c:v>
                </c:pt>
                <c:pt idx="1101">
                  <c:v>93.08802374498805</c:v>
                </c:pt>
                <c:pt idx="1102">
                  <c:v>91.788023744988095</c:v>
                </c:pt>
                <c:pt idx="1103">
                  <c:v>90.58802374498805</c:v>
                </c:pt>
                <c:pt idx="1104">
                  <c:v>89.688023744987959</c:v>
                </c:pt>
                <c:pt idx="1105">
                  <c:v>88.688023744987959</c:v>
                </c:pt>
                <c:pt idx="1106">
                  <c:v>86.188023744987959</c:v>
                </c:pt>
                <c:pt idx="1107">
                  <c:v>84.988023744987913</c:v>
                </c:pt>
                <c:pt idx="1108">
                  <c:v>83.888023744988004</c:v>
                </c:pt>
                <c:pt idx="1109">
                  <c:v>88.22802374498815</c:v>
                </c:pt>
                <c:pt idx="1110">
                  <c:v>86.72802374498815</c:v>
                </c:pt>
                <c:pt idx="1111">
                  <c:v>85.828023744988059</c:v>
                </c:pt>
                <c:pt idx="1112">
                  <c:v>84.428023744987968</c:v>
                </c:pt>
                <c:pt idx="1113">
                  <c:v>83.128023744988013</c:v>
                </c:pt>
                <c:pt idx="1114">
                  <c:v>80.728023744987922</c:v>
                </c:pt>
                <c:pt idx="1115">
                  <c:v>79.428023744987968</c:v>
                </c:pt>
                <c:pt idx="1116">
                  <c:v>78.528023744987877</c:v>
                </c:pt>
                <c:pt idx="1117">
                  <c:v>77.528023744987877</c:v>
                </c:pt>
                <c:pt idx="1118">
                  <c:v>76.128023744987786</c:v>
                </c:pt>
                <c:pt idx="1119">
                  <c:v>83.328023744987831</c:v>
                </c:pt>
                <c:pt idx="1120">
                  <c:v>82.128023744987786</c:v>
                </c:pt>
                <c:pt idx="1121">
                  <c:v>87.078023744987604</c:v>
                </c:pt>
                <c:pt idx="1122">
                  <c:v>85.678023744987513</c:v>
                </c:pt>
                <c:pt idx="1123">
                  <c:v>84.778023744987422</c:v>
                </c:pt>
                <c:pt idx="1124">
                  <c:v>83.878023744987331</c:v>
                </c:pt>
                <c:pt idx="1125">
                  <c:v>82.778023744987422</c:v>
                </c:pt>
                <c:pt idx="1126">
                  <c:v>81.678023744987513</c:v>
                </c:pt>
                <c:pt idx="1127">
                  <c:v>80.678023744987513</c:v>
                </c:pt>
                <c:pt idx="1128">
                  <c:v>78.978023744987468</c:v>
                </c:pt>
                <c:pt idx="1129">
                  <c:v>77.678023744987513</c:v>
                </c:pt>
                <c:pt idx="1130">
                  <c:v>76.478023744987468</c:v>
                </c:pt>
                <c:pt idx="1131">
                  <c:v>75.178023744987513</c:v>
                </c:pt>
                <c:pt idx="1132">
                  <c:v>94.978023744987695</c:v>
                </c:pt>
                <c:pt idx="1133">
                  <c:v>107.97802374498769</c:v>
                </c:pt>
                <c:pt idx="1134">
                  <c:v>106.97802374498769</c:v>
                </c:pt>
                <c:pt idx="1135">
                  <c:v>106.0780237449876</c:v>
                </c:pt>
                <c:pt idx="1136">
                  <c:v>104.67802374498751</c:v>
                </c:pt>
                <c:pt idx="1137">
                  <c:v>103.77802374498742</c:v>
                </c:pt>
                <c:pt idx="1138">
                  <c:v>102.67802374498751</c:v>
                </c:pt>
                <c:pt idx="1139">
                  <c:v>107.62802374498756</c:v>
                </c:pt>
                <c:pt idx="1140">
                  <c:v>105.8280237449876</c:v>
                </c:pt>
                <c:pt idx="1141">
                  <c:v>104.72802374498769</c:v>
                </c:pt>
                <c:pt idx="1142">
                  <c:v>103.3280237449876</c:v>
                </c:pt>
                <c:pt idx="1143">
                  <c:v>108.92802374498751</c:v>
                </c:pt>
                <c:pt idx="1144">
                  <c:v>107.22802374498747</c:v>
                </c:pt>
                <c:pt idx="1145">
                  <c:v>112.05802374498762</c:v>
                </c:pt>
                <c:pt idx="1146">
                  <c:v>111.05802374498762</c:v>
                </c:pt>
                <c:pt idx="1147">
                  <c:v>109.75802374498767</c:v>
                </c:pt>
                <c:pt idx="1148">
                  <c:v>108.85802374498758</c:v>
                </c:pt>
                <c:pt idx="1149">
                  <c:v>107.15802374498753</c:v>
                </c:pt>
                <c:pt idx="1150">
                  <c:v>106.15802374498753</c:v>
                </c:pt>
                <c:pt idx="1151">
                  <c:v>104.95802374498749</c:v>
                </c:pt>
                <c:pt idx="1152">
                  <c:v>109.45802374498749</c:v>
                </c:pt>
                <c:pt idx="1153">
                  <c:v>108.55802374498739</c:v>
                </c:pt>
                <c:pt idx="1154">
                  <c:v>107.45802374498749</c:v>
                </c:pt>
                <c:pt idx="1155">
                  <c:v>106.05802374498739</c:v>
                </c:pt>
                <c:pt idx="1156">
                  <c:v>105.05802374498739</c:v>
                </c:pt>
                <c:pt idx="1157">
                  <c:v>103.95802374498749</c:v>
                </c:pt>
                <c:pt idx="1158">
                  <c:v>102.95802374498749</c:v>
                </c:pt>
                <c:pt idx="1159">
                  <c:v>101.65802374498753</c:v>
                </c:pt>
                <c:pt idx="1160">
                  <c:v>100.65802374498753</c:v>
                </c:pt>
                <c:pt idx="1161">
                  <c:v>108.30802374498739</c:v>
                </c:pt>
                <c:pt idx="1162">
                  <c:v>113.25802374498721</c:v>
                </c:pt>
                <c:pt idx="1163">
                  <c:v>112.45802374498726</c:v>
                </c:pt>
                <c:pt idx="1164">
                  <c:v>111.05802374498717</c:v>
                </c:pt>
                <c:pt idx="1165">
                  <c:v>109.95802374498726</c:v>
                </c:pt>
                <c:pt idx="1166">
                  <c:v>108.35802374498735</c:v>
                </c:pt>
                <c:pt idx="1167">
                  <c:v>107.35802374498735</c:v>
                </c:pt>
                <c:pt idx="1168">
                  <c:v>106.25802374498744</c:v>
                </c:pt>
                <c:pt idx="1169">
                  <c:v>105.15802374498753</c:v>
                </c:pt>
                <c:pt idx="1170">
                  <c:v>104.15802374498753</c:v>
                </c:pt>
                <c:pt idx="1171">
                  <c:v>103.25802374498744</c:v>
                </c:pt>
                <c:pt idx="1172">
                  <c:v>102.25802374498744</c:v>
                </c:pt>
                <c:pt idx="1173">
                  <c:v>101.45802374498749</c:v>
                </c:pt>
                <c:pt idx="1174">
                  <c:v>100.55802374498739</c:v>
                </c:pt>
                <c:pt idx="1175">
                  <c:v>99.25802374498744</c:v>
                </c:pt>
                <c:pt idx="1176">
                  <c:v>108.35802374498758</c:v>
                </c:pt>
                <c:pt idx="1177">
                  <c:v>113.85802374498758</c:v>
                </c:pt>
                <c:pt idx="1178">
                  <c:v>112.55802374498762</c:v>
                </c:pt>
                <c:pt idx="1179">
                  <c:v>111.65802374498753</c:v>
                </c:pt>
                <c:pt idx="1180">
                  <c:v>110.55802374498762</c:v>
                </c:pt>
                <c:pt idx="1181">
                  <c:v>109.25802374498767</c:v>
                </c:pt>
                <c:pt idx="1182">
                  <c:v>108.15802374498776</c:v>
                </c:pt>
                <c:pt idx="1183">
                  <c:v>107.05802374498785</c:v>
                </c:pt>
                <c:pt idx="1184">
                  <c:v>106.15802374498776</c:v>
                </c:pt>
                <c:pt idx="1185">
                  <c:v>104.3580237449878</c:v>
                </c:pt>
                <c:pt idx="1186">
                  <c:v>103.05802374498785</c:v>
                </c:pt>
                <c:pt idx="1187">
                  <c:v>108.0080237449879</c:v>
                </c:pt>
                <c:pt idx="1188">
                  <c:v>107.0080237449879</c:v>
                </c:pt>
                <c:pt idx="1189">
                  <c:v>106.1080237449878</c:v>
                </c:pt>
                <c:pt idx="1190">
                  <c:v>110.66802374498775</c:v>
                </c:pt>
                <c:pt idx="1191">
                  <c:v>109.4680237449877</c:v>
                </c:pt>
                <c:pt idx="1192">
                  <c:v>108.26802374498766</c:v>
                </c:pt>
                <c:pt idx="1193">
                  <c:v>107.16802374498775</c:v>
                </c:pt>
                <c:pt idx="1194">
                  <c:v>106.16802374498775</c:v>
                </c:pt>
                <c:pt idx="1195">
                  <c:v>105.26802374498766</c:v>
                </c:pt>
                <c:pt idx="1196">
                  <c:v>103.26802374498766</c:v>
                </c:pt>
                <c:pt idx="1197">
                  <c:v>101.9680237449877</c:v>
                </c:pt>
                <c:pt idx="1198">
                  <c:v>100.66802374498775</c:v>
                </c:pt>
                <c:pt idx="1199">
                  <c:v>99.768023744987659</c:v>
                </c:pt>
                <c:pt idx="1200">
                  <c:v>111.01802374498766</c:v>
                </c:pt>
                <c:pt idx="1201">
                  <c:v>110.11802374498757</c:v>
                </c:pt>
                <c:pt idx="1202">
                  <c:v>108.71802374498748</c:v>
                </c:pt>
                <c:pt idx="1203">
                  <c:v>113.13802374498755</c:v>
                </c:pt>
                <c:pt idx="1204">
                  <c:v>110.53802374498764</c:v>
                </c:pt>
                <c:pt idx="1205">
                  <c:v>109.53802374498764</c:v>
                </c:pt>
                <c:pt idx="1206">
                  <c:v>108.63802374498755</c:v>
                </c:pt>
                <c:pt idx="1207">
                  <c:v>107.23802374498746</c:v>
                </c:pt>
                <c:pt idx="1208">
                  <c:v>106.33802374498737</c:v>
                </c:pt>
                <c:pt idx="1209">
                  <c:v>104.93802374498728</c:v>
                </c:pt>
                <c:pt idx="1210">
                  <c:v>115.43802374498728</c:v>
                </c:pt>
                <c:pt idx="1211">
                  <c:v>114.13802374498732</c:v>
                </c:pt>
                <c:pt idx="1212">
                  <c:v>113.13802374498732</c:v>
                </c:pt>
                <c:pt idx="1213">
                  <c:v>111.83802374498737</c:v>
                </c:pt>
                <c:pt idx="1214">
                  <c:v>110.73802374498746</c:v>
                </c:pt>
                <c:pt idx="1215">
                  <c:v>109.33802374498737</c:v>
                </c:pt>
                <c:pt idx="1216">
                  <c:v>107.83802374498737</c:v>
                </c:pt>
                <c:pt idx="1217">
                  <c:v>106.83802374498737</c:v>
                </c:pt>
                <c:pt idx="1218">
                  <c:v>112.33802374498737</c:v>
                </c:pt>
                <c:pt idx="1219">
                  <c:v>111.33802374498737</c:v>
                </c:pt>
                <c:pt idx="1220">
                  <c:v>109.93802374498728</c:v>
                </c:pt>
                <c:pt idx="1221">
                  <c:v>108.93802374498728</c:v>
                </c:pt>
                <c:pt idx="1222">
                  <c:v>108.13802374498732</c:v>
                </c:pt>
                <c:pt idx="1223">
                  <c:v>107.23802374498723</c:v>
                </c:pt>
                <c:pt idx="1224">
                  <c:v>106.43802374498728</c:v>
                </c:pt>
                <c:pt idx="1225">
                  <c:v>105.53802374498719</c:v>
                </c:pt>
                <c:pt idx="1226">
                  <c:v>111.77802374498719</c:v>
                </c:pt>
                <c:pt idx="1227">
                  <c:v>109.57802374498715</c:v>
                </c:pt>
                <c:pt idx="1228">
                  <c:v>108.57802374498715</c:v>
                </c:pt>
                <c:pt idx="1229">
                  <c:v>107.57802374498715</c:v>
                </c:pt>
                <c:pt idx="1230">
                  <c:v>106.67802374498706</c:v>
                </c:pt>
                <c:pt idx="1231">
                  <c:v>105.67802374498706</c:v>
                </c:pt>
                <c:pt idx="1232">
                  <c:v>104.8780237449871</c:v>
                </c:pt>
                <c:pt idx="1233">
                  <c:v>102.77802374498719</c:v>
                </c:pt>
                <c:pt idx="1234">
                  <c:v>101.67802374498729</c:v>
                </c:pt>
                <c:pt idx="1235">
                  <c:v>100.77802374498719</c:v>
                </c:pt>
                <c:pt idx="1236">
                  <c:v>99.778023744987195</c:v>
                </c:pt>
                <c:pt idx="1237">
                  <c:v>119.92802374498729</c:v>
                </c:pt>
                <c:pt idx="1238">
                  <c:v>118.22802374498724</c:v>
                </c:pt>
                <c:pt idx="1239">
                  <c:v>117.32802374498715</c:v>
                </c:pt>
                <c:pt idx="1240">
                  <c:v>115.72802374498724</c:v>
                </c:pt>
                <c:pt idx="1241">
                  <c:v>122.72802374498724</c:v>
                </c:pt>
                <c:pt idx="1242">
                  <c:v>121.52802374498719</c:v>
                </c:pt>
                <c:pt idx="1243">
                  <c:v>128.72802374498701</c:v>
                </c:pt>
                <c:pt idx="1244">
                  <c:v>127.42802374498706</c:v>
                </c:pt>
                <c:pt idx="1245">
                  <c:v>126.22802374498701</c:v>
                </c:pt>
                <c:pt idx="1246">
                  <c:v>125.02802374498697</c:v>
                </c:pt>
                <c:pt idx="1247">
                  <c:v>123.72802374498701</c:v>
                </c:pt>
                <c:pt idx="1248">
                  <c:v>122.72802374498701</c:v>
                </c:pt>
                <c:pt idx="1249">
                  <c:v>135.72802374498701</c:v>
                </c:pt>
                <c:pt idx="1250">
                  <c:v>133.32802374498692</c:v>
                </c:pt>
                <c:pt idx="1251">
                  <c:v>130.42802374498683</c:v>
                </c:pt>
                <c:pt idx="1252">
                  <c:v>129.52802374498674</c:v>
                </c:pt>
                <c:pt idx="1253">
                  <c:v>136.52802374498674</c:v>
                </c:pt>
                <c:pt idx="1254">
                  <c:v>135.52802374498674</c:v>
                </c:pt>
                <c:pt idx="1255">
                  <c:v>133.92802374498683</c:v>
                </c:pt>
                <c:pt idx="1256">
                  <c:v>131.42802374498683</c:v>
                </c:pt>
                <c:pt idx="1257">
                  <c:v>130.42802374498683</c:v>
                </c:pt>
                <c:pt idx="1258">
                  <c:v>129.52802374498674</c:v>
                </c:pt>
                <c:pt idx="1259">
                  <c:v>134.96802374498679</c:v>
                </c:pt>
                <c:pt idx="1260">
                  <c:v>133.86802374498689</c:v>
                </c:pt>
                <c:pt idx="1261">
                  <c:v>132.86802374498689</c:v>
                </c:pt>
                <c:pt idx="1262">
                  <c:v>131.66802374498684</c:v>
                </c:pt>
                <c:pt idx="1263">
                  <c:v>130.76802374498675</c:v>
                </c:pt>
                <c:pt idx="1264">
                  <c:v>129.36802374498666</c:v>
                </c:pt>
                <c:pt idx="1265">
                  <c:v>128.46802374498657</c:v>
                </c:pt>
                <c:pt idx="1266">
                  <c:v>127.36802374498666</c:v>
                </c:pt>
                <c:pt idx="1267">
                  <c:v>125.66802374498661</c:v>
                </c:pt>
                <c:pt idx="1268">
                  <c:v>124.86802374498666</c:v>
                </c:pt>
                <c:pt idx="1269">
                  <c:v>131.16802374498661</c:v>
                </c:pt>
                <c:pt idx="1270">
                  <c:v>130.26802374498652</c:v>
                </c:pt>
                <c:pt idx="1271">
                  <c:v>128.76802374498652</c:v>
                </c:pt>
                <c:pt idx="1272">
                  <c:v>127.96802374498657</c:v>
                </c:pt>
                <c:pt idx="1273">
                  <c:v>126.36802374498666</c:v>
                </c:pt>
                <c:pt idx="1274">
                  <c:v>125.46802374498657</c:v>
                </c:pt>
                <c:pt idx="1275">
                  <c:v>124.36802374498666</c:v>
                </c:pt>
                <c:pt idx="1276">
                  <c:v>122.66802374498661</c:v>
                </c:pt>
                <c:pt idx="1277">
                  <c:v>120.26802374498652</c:v>
                </c:pt>
                <c:pt idx="1278">
                  <c:v>119.26802374498652</c:v>
                </c:pt>
                <c:pt idx="1279">
                  <c:v>117.86802374498643</c:v>
                </c:pt>
                <c:pt idx="1280">
                  <c:v>122.34802374498645</c:v>
                </c:pt>
                <c:pt idx="1281">
                  <c:v>121.04802374498649</c:v>
                </c:pt>
                <c:pt idx="1282">
                  <c:v>128.54802374498649</c:v>
                </c:pt>
                <c:pt idx="1283">
                  <c:v>127.34802374498645</c:v>
                </c:pt>
                <c:pt idx="1284">
                  <c:v>131.34802374498645</c:v>
                </c:pt>
                <c:pt idx="1285">
                  <c:v>138.34802374498645</c:v>
                </c:pt>
                <c:pt idx="1286">
                  <c:v>137.34802374498645</c:v>
                </c:pt>
                <c:pt idx="1287">
                  <c:v>136.04802374498649</c:v>
                </c:pt>
                <c:pt idx="1288">
                  <c:v>135.04802374498649</c:v>
                </c:pt>
                <c:pt idx="1289">
                  <c:v>133.84802374498645</c:v>
                </c:pt>
                <c:pt idx="1290">
                  <c:v>141.54802374498627</c:v>
                </c:pt>
                <c:pt idx="1291">
                  <c:v>140.64802374498618</c:v>
                </c:pt>
                <c:pt idx="1292">
                  <c:v>139.34802374498622</c:v>
                </c:pt>
                <c:pt idx="1293">
                  <c:v>137.84802374498622</c:v>
                </c:pt>
                <c:pt idx="1294">
                  <c:v>136.84802374498622</c:v>
                </c:pt>
                <c:pt idx="1295">
                  <c:v>135.24802374498631</c:v>
                </c:pt>
                <c:pt idx="1296">
                  <c:v>134.34802374498622</c:v>
                </c:pt>
                <c:pt idx="1297">
                  <c:v>133.24802374498631</c:v>
                </c:pt>
                <c:pt idx="1298">
                  <c:v>132.24802374498631</c:v>
                </c:pt>
                <c:pt idx="1299">
                  <c:v>130.84802374498622</c:v>
                </c:pt>
                <c:pt idx="1300">
                  <c:v>129.84802374498622</c:v>
                </c:pt>
                <c:pt idx="1301">
                  <c:v>136.14802374498618</c:v>
                </c:pt>
                <c:pt idx="1302">
                  <c:v>141.58802374498623</c:v>
                </c:pt>
                <c:pt idx="1303">
                  <c:v>139.98802374498632</c:v>
                </c:pt>
                <c:pt idx="1304">
                  <c:v>138.98802374498632</c:v>
                </c:pt>
                <c:pt idx="1305">
                  <c:v>137.08802374498623</c:v>
                </c:pt>
                <c:pt idx="1306">
                  <c:v>135.98802374498632</c:v>
                </c:pt>
                <c:pt idx="1307">
                  <c:v>134.98802374498632</c:v>
                </c:pt>
                <c:pt idx="1308">
                  <c:v>142.63802374498619</c:v>
                </c:pt>
                <c:pt idx="1309">
                  <c:v>140.73802374498609</c:v>
                </c:pt>
                <c:pt idx="1310">
                  <c:v>139.43802374498614</c:v>
                </c:pt>
                <c:pt idx="1311">
                  <c:v>137.93802374498614</c:v>
                </c:pt>
                <c:pt idx="1312">
                  <c:v>136.83802374498623</c:v>
                </c:pt>
                <c:pt idx="1313">
                  <c:v>140.79802374498627</c:v>
                </c:pt>
                <c:pt idx="1314">
                  <c:v>139.79802374498627</c:v>
                </c:pt>
                <c:pt idx="1315">
                  <c:v>137.59802374498622</c:v>
                </c:pt>
                <c:pt idx="1316">
                  <c:v>136.79802374498627</c:v>
                </c:pt>
                <c:pt idx="1317">
                  <c:v>135.59802374498622</c:v>
                </c:pt>
                <c:pt idx="1318">
                  <c:v>134.19802374498613</c:v>
                </c:pt>
                <c:pt idx="1319">
                  <c:v>133.19802374498613</c:v>
                </c:pt>
                <c:pt idx="1320">
                  <c:v>140.19802374498613</c:v>
                </c:pt>
                <c:pt idx="1321">
                  <c:v>139.29802374498604</c:v>
                </c:pt>
                <c:pt idx="1322">
                  <c:v>138.19802374498613</c:v>
                </c:pt>
                <c:pt idx="1323">
                  <c:v>136.79802374498604</c:v>
                </c:pt>
                <c:pt idx="1324">
                  <c:v>135.89802374498595</c:v>
                </c:pt>
                <c:pt idx="1325">
                  <c:v>139.49802374498586</c:v>
                </c:pt>
                <c:pt idx="1326">
                  <c:v>137.89802374498595</c:v>
                </c:pt>
                <c:pt idx="1327">
                  <c:v>136.79802374498604</c:v>
                </c:pt>
                <c:pt idx="1328">
                  <c:v>146.6980237449859</c:v>
                </c:pt>
                <c:pt idx="1329">
                  <c:v>145.79802374498581</c:v>
                </c:pt>
                <c:pt idx="1330">
                  <c:v>144.59802374498577</c:v>
                </c:pt>
                <c:pt idx="1331">
                  <c:v>155.79802374498558</c:v>
                </c:pt>
                <c:pt idx="1332">
                  <c:v>154.79802374498558</c:v>
                </c:pt>
                <c:pt idx="1333">
                  <c:v>153.09802374498554</c:v>
                </c:pt>
                <c:pt idx="1334">
                  <c:v>151.79802374498558</c:v>
                </c:pt>
                <c:pt idx="1335">
                  <c:v>157.87802374498551</c:v>
                </c:pt>
                <c:pt idx="1336">
                  <c:v>156.37802374498551</c:v>
                </c:pt>
                <c:pt idx="1337">
                  <c:v>164.87802374498551</c:v>
                </c:pt>
                <c:pt idx="1338">
                  <c:v>163.2780237449856</c:v>
                </c:pt>
                <c:pt idx="1339">
                  <c:v>161.87802374498551</c:v>
                </c:pt>
                <c:pt idx="1340">
                  <c:v>160.67802374498547</c:v>
                </c:pt>
                <c:pt idx="1341">
                  <c:v>159.27802374498538</c:v>
                </c:pt>
                <c:pt idx="1342">
                  <c:v>163.75802374498539</c:v>
                </c:pt>
                <c:pt idx="1343">
                  <c:v>162.45802374498544</c:v>
                </c:pt>
                <c:pt idx="1344">
                  <c:v>161.45802374498544</c:v>
                </c:pt>
                <c:pt idx="1345">
                  <c:v>160.35802374498553</c:v>
                </c:pt>
                <c:pt idx="1346">
                  <c:v>159.35802374498553</c:v>
                </c:pt>
                <c:pt idx="1347">
                  <c:v>158.35802374498553</c:v>
                </c:pt>
                <c:pt idx="1348">
                  <c:v>157.35802374498553</c:v>
                </c:pt>
                <c:pt idx="1349">
                  <c:v>156.25802374498562</c:v>
                </c:pt>
                <c:pt idx="1350">
                  <c:v>155.35802374498553</c:v>
                </c:pt>
                <c:pt idx="1351">
                  <c:v>153.95802374498544</c:v>
                </c:pt>
                <c:pt idx="1352">
                  <c:v>152.55802374498535</c:v>
                </c:pt>
                <c:pt idx="1353">
                  <c:v>150.55802374498535</c:v>
                </c:pt>
                <c:pt idx="1354">
                  <c:v>155.3580237449853</c:v>
                </c:pt>
                <c:pt idx="1355">
                  <c:v>154.05802374498535</c:v>
                </c:pt>
                <c:pt idx="1356">
                  <c:v>153.15802374498526</c:v>
                </c:pt>
                <c:pt idx="1357">
                  <c:v>152.15802374498526</c:v>
                </c:pt>
                <c:pt idx="1358">
                  <c:v>157.65802374498526</c:v>
                </c:pt>
                <c:pt idx="1359">
                  <c:v>167.55802374498535</c:v>
                </c:pt>
                <c:pt idx="1360">
                  <c:v>166.65802374498526</c:v>
                </c:pt>
                <c:pt idx="1361">
                  <c:v>165.75802374498517</c:v>
                </c:pt>
                <c:pt idx="1362">
                  <c:v>164.85802374498508</c:v>
                </c:pt>
                <c:pt idx="1363">
                  <c:v>163.85802374498508</c:v>
                </c:pt>
                <c:pt idx="1364">
                  <c:v>161.55802374498512</c:v>
                </c:pt>
                <c:pt idx="1365">
                  <c:v>159.95802374498521</c:v>
                </c:pt>
                <c:pt idx="1366">
                  <c:v>158.65802374498526</c:v>
                </c:pt>
                <c:pt idx="1367">
                  <c:v>157.25802374498517</c:v>
                </c:pt>
                <c:pt idx="1368">
                  <c:v>155.05802374498512</c:v>
                </c:pt>
                <c:pt idx="1369">
                  <c:v>167.15802374498526</c:v>
                </c:pt>
                <c:pt idx="1370">
                  <c:v>165.65802374498526</c:v>
                </c:pt>
                <c:pt idx="1371">
                  <c:v>201.65802374498526</c:v>
                </c:pt>
                <c:pt idx="1372">
                  <c:v>200.55802374498535</c:v>
                </c:pt>
                <c:pt idx="1373">
                  <c:v>199.45802374498544</c:v>
                </c:pt>
                <c:pt idx="1374">
                  <c:v>197.55802374498535</c:v>
                </c:pt>
                <c:pt idx="1375">
                  <c:v>196.55802374498535</c:v>
                </c:pt>
                <c:pt idx="1376">
                  <c:v>194.55802374498535</c:v>
                </c:pt>
                <c:pt idx="1377">
                  <c:v>198.55802374498535</c:v>
                </c:pt>
                <c:pt idx="1378">
                  <c:v>197.45802374498544</c:v>
                </c:pt>
                <c:pt idx="1379">
                  <c:v>209.45802374498544</c:v>
                </c:pt>
                <c:pt idx="1380">
                  <c:v>208.65802374498548</c:v>
                </c:pt>
                <c:pt idx="1381">
                  <c:v>207.65802374498548</c:v>
                </c:pt>
                <c:pt idx="1382">
                  <c:v>206.35802374498553</c:v>
                </c:pt>
                <c:pt idx="1383">
                  <c:v>205.35802374498553</c:v>
                </c:pt>
                <c:pt idx="1384">
                  <c:v>211.20802374498544</c:v>
                </c:pt>
                <c:pt idx="1385">
                  <c:v>209.70802374498544</c:v>
                </c:pt>
                <c:pt idx="1386">
                  <c:v>208.30802374498535</c:v>
                </c:pt>
                <c:pt idx="1387">
                  <c:v>206.30802374498535</c:v>
                </c:pt>
                <c:pt idx="1388">
                  <c:v>205.00802374498539</c:v>
                </c:pt>
                <c:pt idx="1389">
                  <c:v>213.80802374498558</c:v>
                </c:pt>
                <c:pt idx="1390">
                  <c:v>212.10802374498553</c:v>
                </c:pt>
                <c:pt idx="1391">
                  <c:v>210.80802374498558</c:v>
                </c:pt>
                <c:pt idx="1392">
                  <c:v>209.80802374498558</c:v>
                </c:pt>
                <c:pt idx="1393">
                  <c:v>208.40802374498548</c:v>
                </c:pt>
                <c:pt idx="1394">
                  <c:v>207.30802374498558</c:v>
                </c:pt>
                <c:pt idx="1395">
                  <c:v>212.90802374498548</c:v>
                </c:pt>
                <c:pt idx="1396">
                  <c:v>211.70802374498544</c:v>
                </c:pt>
                <c:pt idx="1397">
                  <c:v>210.70802374498544</c:v>
                </c:pt>
                <c:pt idx="1398">
                  <c:v>209.50802374498539</c:v>
                </c:pt>
                <c:pt idx="1399">
                  <c:v>236.50802374498539</c:v>
                </c:pt>
                <c:pt idx="1400">
                  <c:v>235.00802374498539</c:v>
                </c:pt>
                <c:pt idx="1401">
                  <c:v>234.1080237449853</c:v>
                </c:pt>
                <c:pt idx="1402">
                  <c:v>239.30802374498535</c:v>
                </c:pt>
                <c:pt idx="1403">
                  <c:v>238.30802374498535</c:v>
                </c:pt>
                <c:pt idx="1404">
                  <c:v>236.40802374498526</c:v>
                </c:pt>
                <c:pt idx="1405">
                  <c:v>233.80802374498535</c:v>
                </c:pt>
                <c:pt idx="1406">
                  <c:v>232.80802374498535</c:v>
                </c:pt>
                <c:pt idx="1407">
                  <c:v>230.30802374498535</c:v>
                </c:pt>
                <c:pt idx="1408">
                  <c:v>229.1080237449853</c:v>
                </c:pt>
                <c:pt idx="1409">
                  <c:v>239.1080237449853</c:v>
                </c:pt>
                <c:pt idx="1410">
                  <c:v>237.1080237449853</c:v>
                </c:pt>
                <c:pt idx="1411">
                  <c:v>236.00802374498539</c:v>
                </c:pt>
                <c:pt idx="1412">
                  <c:v>235.20802374498544</c:v>
                </c:pt>
                <c:pt idx="1413">
                  <c:v>245.1080237449853</c:v>
                </c:pt>
                <c:pt idx="1414">
                  <c:v>244.20802374498521</c:v>
                </c:pt>
                <c:pt idx="1415">
                  <c:v>243.1080237449853</c:v>
                </c:pt>
                <c:pt idx="1416">
                  <c:v>242.30802374498535</c:v>
                </c:pt>
                <c:pt idx="1417">
                  <c:v>251.30802374498535</c:v>
                </c:pt>
                <c:pt idx="1418">
                  <c:v>249.80802374498535</c:v>
                </c:pt>
                <c:pt idx="1419">
                  <c:v>248.90802374498526</c:v>
                </c:pt>
                <c:pt idx="1420">
                  <c:v>247.70802374498521</c:v>
                </c:pt>
                <c:pt idx="1421">
                  <c:v>246.70802374498521</c:v>
                </c:pt>
                <c:pt idx="1422">
                  <c:v>245.40802374498526</c:v>
                </c:pt>
                <c:pt idx="1423">
                  <c:v>244.20802374498521</c:v>
                </c:pt>
                <c:pt idx="1424">
                  <c:v>250.50802374498517</c:v>
                </c:pt>
                <c:pt idx="1425">
                  <c:v>249.60802374498508</c:v>
                </c:pt>
                <c:pt idx="1426">
                  <c:v>247.90802374498503</c:v>
                </c:pt>
                <c:pt idx="1427">
                  <c:v>247.10802374498508</c:v>
                </c:pt>
                <c:pt idx="1428">
                  <c:v>246.20802374498498</c:v>
                </c:pt>
                <c:pt idx="1429">
                  <c:v>262.40802374498503</c:v>
                </c:pt>
                <c:pt idx="1430">
                  <c:v>261.10802374498508</c:v>
                </c:pt>
                <c:pt idx="1431">
                  <c:v>259.80802374498512</c:v>
                </c:pt>
                <c:pt idx="1432">
                  <c:v>258.80802374498512</c:v>
                </c:pt>
                <c:pt idx="1433">
                  <c:v>257.90802374498503</c:v>
                </c:pt>
                <c:pt idx="1434">
                  <c:v>256.70802374498498</c:v>
                </c:pt>
                <c:pt idx="1435">
                  <c:v>255.80802374498489</c:v>
                </c:pt>
                <c:pt idx="1436">
                  <c:v>255.00802374498494</c:v>
                </c:pt>
                <c:pt idx="1437">
                  <c:v>253.70802374498498</c:v>
                </c:pt>
                <c:pt idx="1438">
                  <c:v>252.70802374498498</c:v>
                </c:pt>
                <c:pt idx="1439">
                  <c:v>256.78802374498491</c:v>
                </c:pt>
                <c:pt idx="1440">
                  <c:v>255.78802374498491</c:v>
                </c:pt>
                <c:pt idx="1441">
                  <c:v>254.688023744985</c:v>
                </c:pt>
                <c:pt idx="1442">
                  <c:v>253.78802374498491</c:v>
                </c:pt>
                <c:pt idx="1443">
                  <c:v>252.88802374498482</c:v>
                </c:pt>
                <c:pt idx="1444">
                  <c:v>258.48802374498473</c:v>
                </c:pt>
                <c:pt idx="1445">
                  <c:v>263.61802374498461</c:v>
                </c:pt>
                <c:pt idx="1446">
                  <c:v>262.71802374498452</c:v>
                </c:pt>
                <c:pt idx="1447">
                  <c:v>261.61802374498461</c:v>
                </c:pt>
                <c:pt idx="1448">
                  <c:v>260.71802374498452</c:v>
                </c:pt>
                <c:pt idx="1449">
                  <c:v>259.31802374498443</c:v>
                </c:pt>
                <c:pt idx="1450">
                  <c:v>258.21802374498452</c:v>
                </c:pt>
                <c:pt idx="1451">
                  <c:v>256.81802374498443</c:v>
                </c:pt>
                <c:pt idx="1452">
                  <c:v>255.21802374498452</c:v>
                </c:pt>
                <c:pt idx="1453">
                  <c:v>254.31802374498443</c:v>
                </c:pt>
                <c:pt idx="1454">
                  <c:v>253.41802374498434</c:v>
                </c:pt>
                <c:pt idx="1455">
                  <c:v>259.26802374498425</c:v>
                </c:pt>
                <c:pt idx="1456">
                  <c:v>257.66802374498434</c:v>
                </c:pt>
                <c:pt idx="1457">
                  <c:v>256.76802374498425</c:v>
                </c:pt>
                <c:pt idx="1458">
                  <c:v>263.96802374498429</c:v>
                </c:pt>
                <c:pt idx="1459">
                  <c:v>262.36802374498438</c:v>
                </c:pt>
                <c:pt idx="1460">
                  <c:v>261.36802374498438</c:v>
                </c:pt>
                <c:pt idx="1461">
                  <c:v>260.56802374498443</c:v>
                </c:pt>
                <c:pt idx="1462">
                  <c:v>259.56802374498443</c:v>
                </c:pt>
                <c:pt idx="1463">
                  <c:v>257.96802374498452</c:v>
                </c:pt>
                <c:pt idx="1464">
                  <c:v>262.16802374498457</c:v>
                </c:pt>
                <c:pt idx="1465">
                  <c:v>280.86802374498484</c:v>
                </c:pt>
                <c:pt idx="1466">
                  <c:v>279.96802374498475</c:v>
                </c:pt>
                <c:pt idx="1467">
                  <c:v>278.86802374498484</c:v>
                </c:pt>
                <c:pt idx="1468">
                  <c:v>277.96802374498475</c:v>
                </c:pt>
                <c:pt idx="1469">
                  <c:v>277.06802374498466</c:v>
                </c:pt>
                <c:pt idx="1470">
                  <c:v>276.2680237449847</c:v>
                </c:pt>
                <c:pt idx="1471">
                  <c:v>284.06802374498466</c:v>
                </c:pt>
                <c:pt idx="1472">
                  <c:v>282.96802374498475</c:v>
                </c:pt>
                <c:pt idx="1473">
                  <c:v>281.96802374498475</c:v>
                </c:pt>
                <c:pt idx="1474">
                  <c:v>280.7680237449847</c:v>
                </c:pt>
                <c:pt idx="1475">
                  <c:v>279.96802374498475</c:v>
                </c:pt>
                <c:pt idx="1476">
                  <c:v>278.96802374498475</c:v>
                </c:pt>
                <c:pt idx="1477">
                  <c:v>277.66802374498479</c:v>
                </c:pt>
                <c:pt idx="1478">
                  <c:v>276.56802374498488</c:v>
                </c:pt>
                <c:pt idx="1479">
                  <c:v>298.96802374498498</c:v>
                </c:pt>
                <c:pt idx="1480">
                  <c:v>301.48802374498518</c:v>
                </c:pt>
                <c:pt idx="1481">
                  <c:v>300.48802374498518</c:v>
                </c:pt>
                <c:pt idx="1482">
                  <c:v>299.58802374498509</c:v>
                </c:pt>
                <c:pt idx="1483">
                  <c:v>298.688023744985</c:v>
                </c:pt>
                <c:pt idx="1484">
                  <c:v>296.688023744985</c:v>
                </c:pt>
                <c:pt idx="1485">
                  <c:v>295.688023744985</c:v>
                </c:pt>
                <c:pt idx="1486">
                  <c:v>294.28802374498491</c:v>
                </c:pt>
                <c:pt idx="1487">
                  <c:v>293.38802374498482</c:v>
                </c:pt>
                <c:pt idx="1488">
                  <c:v>292.38802374498482</c:v>
                </c:pt>
                <c:pt idx="1489">
                  <c:v>291.28802374498491</c:v>
                </c:pt>
                <c:pt idx="1490">
                  <c:v>290.38802374498482</c:v>
                </c:pt>
                <c:pt idx="1491">
                  <c:v>308.78802374498468</c:v>
                </c:pt>
                <c:pt idx="1492">
                  <c:v>307.88802374498459</c:v>
                </c:pt>
                <c:pt idx="1493">
                  <c:v>306.4880237449845</c:v>
                </c:pt>
                <c:pt idx="1494">
                  <c:v>313.63802374498459</c:v>
                </c:pt>
                <c:pt idx="1495">
                  <c:v>312.63802374498459</c:v>
                </c:pt>
                <c:pt idx="1496">
                  <c:v>311.63802374498459</c:v>
                </c:pt>
                <c:pt idx="1497">
                  <c:v>309.7380237449845</c:v>
                </c:pt>
                <c:pt idx="1498">
                  <c:v>308.7380237449845</c:v>
                </c:pt>
                <c:pt idx="1499">
                  <c:v>307.7380237449845</c:v>
                </c:pt>
                <c:pt idx="1500">
                  <c:v>306.83802374498441</c:v>
                </c:pt>
                <c:pt idx="1501">
                  <c:v>305.2380237449845</c:v>
                </c:pt>
                <c:pt idx="1502">
                  <c:v>310.7380237449845</c:v>
                </c:pt>
                <c:pt idx="1503">
                  <c:v>309.83802374498441</c:v>
                </c:pt>
                <c:pt idx="1504">
                  <c:v>308.2380237449845</c:v>
                </c:pt>
                <c:pt idx="1505">
                  <c:v>317.58802374498441</c:v>
                </c:pt>
                <c:pt idx="1506">
                  <c:v>316.68802374498432</c:v>
                </c:pt>
                <c:pt idx="1507">
                  <c:v>315.58802374498441</c:v>
                </c:pt>
                <c:pt idx="1508">
                  <c:v>314.4880237449845</c:v>
                </c:pt>
                <c:pt idx="1509">
                  <c:v>313.4880237449845</c:v>
                </c:pt>
                <c:pt idx="1510">
                  <c:v>312.4880237449845</c:v>
                </c:pt>
                <c:pt idx="1511">
                  <c:v>310.88802374498459</c:v>
                </c:pt>
                <c:pt idx="1512">
                  <c:v>309.58802374498464</c:v>
                </c:pt>
                <c:pt idx="1513">
                  <c:v>308.18802374498455</c:v>
                </c:pt>
                <c:pt idx="1514">
                  <c:v>307.28802374498446</c:v>
                </c:pt>
                <c:pt idx="1515">
                  <c:v>305.9880237449845</c:v>
                </c:pt>
                <c:pt idx="1516">
                  <c:v>303.9880237449845</c:v>
                </c:pt>
                <c:pt idx="1517">
                  <c:v>302.9880237449845</c:v>
                </c:pt>
                <c:pt idx="1518">
                  <c:v>301.68802374498455</c:v>
                </c:pt>
                <c:pt idx="1519">
                  <c:v>300.78802374498446</c:v>
                </c:pt>
                <c:pt idx="1520">
                  <c:v>299.38802374498437</c:v>
                </c:pt>
                <c:pt idx="1521">
                  <c:v>298.18802374498432</c:v>
                </c:pt>
                <c:pt idx="1522">
                  <c:v>296.58802374498441</c:v>
                </c:pt>
                <c:pt idx="1523">
                  <c:v>295.68802374498432</c:v>
                </c:pt>
                <c:pt idx="1524">
                  <c:v>294.08802374498441</c:v>
                </c:pt>
                <c:pt idx="1525">
                  <c:v>293.08802374498441</c:v>
                </c:pt>
                <c:pt idx="1526">
                  <c:v>292.28802374498446</c:v>
                </c:pt>
                <c:pt idx="1527">
                  <c:v>296.96802374498452</c:v>
                </c:pt>
                <c:pt idx="1528">
                  <c:v>303.26802374498425</c:v>
                </c:pt>
                <c:pt idx="1529">
                  <c:v>300.66802374498434</c:v>
                </c:pt>
                <c:pt idx="1530">
                  <c:v>299.36802374498438</c:v>
                </c:pt>
                <c:pt idx="1531">
                  <c:v>298.16802374498434</c:v>
                </c:pt>
                <c:pt idx="1532">
                  <c:v>296.46802374498429</c:v>
                </c:pt>
                <c:pt idx="1533">
                  <c:v>300.88802374498414</c:v>
                </c:pt>
                <c:pt idx="1534">
                  <c:v>299.88802374498414</c:v>
                </c:pt>
                <c:pt idx="1535">
                  <c:v>298.88802374498414</c:v>
                </c:pt>
                <c:pt idx="1536">
                  <c:v>297.08802374498418</c:v>
                </c:pt>
                <c:pt idx="1537">
                  <c:v>296.08802374498418</c:v>
                </c:pt>
                <c:pt idx="1538">
                  <c:v>295.08802374498418</c:v>
                </c:pt>
                <c:pt idx="1539">
                  <c:v>294.18802374498409</c:v>
                </c:pt>
                <c:pt idx="1540">
                  <c:v>292.98802374498405</c:v>
                </c:pt>
                <c:pt idx="1541">
                  <c:v>291.98802374498405</c:v>
                </c:pt>
                <c:pt idx="1542">
                  <c:v>291.08802374498396</c:v>
                </c:pt>
                <c:pt idx="1543">
                  <c:v>290.18802374498387</c:v>
                </c:pt>
                <c:pt idx="1544">
                  <c:v>289.28802374498378</c:v>
                </c:pt>
                <c:pt idx="1545">
                  <c:v>288.28802374498378</c:v>
                </c:pt>
                <c:pt idx="1546">
                  <c:v>292.68802374498387</c:v>
                </c:pt>
                <c:pt idx="1547">
                  <c:v>291.58802374498396</c:v>
                </c:pt>
                <c:pt idx="1548">
                  <c:v>290.58802374498396</c:v>
                </c:pt>
                <c:pt idx="1549">
                  <c:v>289.58802374498396</c:v>
                </c:pt>
                <c:pt idx="1550">
                  <c:v>288.18802374498387</c:v>
                </c:pt>
                <c:pt idx="1551">
                  <c:v>287.18802374498387</c:v>
                </c:pt>
                <c:pt idx="1552">
                  <c:v>285.58802374498396</c:v>
                </c:pt>
                <c:pt idx="1553">
                  <c:v>293.58802374498396</c:v>
                </c:pt>
                <c:pt idx="1554">
                  <c:v>292.58802374498396</c:v>
                </c:pt>
                <c:pt idx="1555">
                  <c:v>291.08802374498396</c:v>
                </c:pt>
                <c:pt idx="1556">
                  <c:v>290.08802374498396</c:v>
                </c:pt>
                <c:pt idx="1557">
                  <c:v>289.18802374498387</c:v>
                </c:pt>
                <c:pt idx="1558">
                  <c:v>288.18802374498387</c:v>
                </c:pt>
                <c:pt idx="1559">
                  <c:v>286.88802374498391</c:v>
                </c:pt>
                <c:pt idx="1560">
                  <c:v>294.68802374498387</c:v>
                </c:pt>
                <c:pt idx="1561">
                  <c:v>292.78802374498378</c:v>
                </c:pt>
                <c:pt idx="1562">
                  <c:v>291.98802374498382</c:v>
                </c:pt>
                <c:pt idx="1563">
                  <c:v>290.58802374498373</c:v>
                </c:pt>
                <c:pt idx="1564">
                  <c:v>289.68802374498364</c:v>
                </c:pt>
                <c:pt idx="1565">
                  <c:v>288.78802374498355</c:v>
                </c:pt>
                <c:pt idx="1566">
                  <c:v>293.54802374498354</c:v>
                </c:pt>
                <c:pt idx="1567">
                  <c:v>292.44802374498363</c:v>
                </c:pt>
                <c:pt idx="1568">
                  <c:v>290.54802374498354</c:v>
                </c:pt>
                <c:pt idx="1569">
                  <c:v>289.34802374498349</c:v>
                </c:pt>
                <c:pt idx="1570">
                  <c:v>288.34802374498349</c:v>
                </c:pt>
                <c:pt idx="1571">
                  <c:v>287.4480237449834</c:v>
                </c:pt>
                <c:pt idx="1572">
                  <c:v>286.24802374498336</c:v>
                </c:pt>
                <c:pt idx="1573">
                  <c:v>285.24802374498336</c:v>
                </c:pt>
                <c:pt idx="1574">
                  <c:v>284.34802374498327</c:v>
                </c:pt>
                <c:pt idx="1575">
                  <c:v>283.24802374498336</c:v>
                </c:pt>
                <c:pt idx="1576">
                  <c:v>287.74802374498336</c:v>
                </c:pt>
                <c:pt idx="1577">
                  <c:v>286.84802374498327</c:v>
                </c:pt>
                <c:pt idx="1578">
                  <c:v>285.24802374498336</c:v>
                </c:pt>
                <c:pt idx="1579">
                  <c:v>289.64802374498345</c:v>
                </c:pt>
                <c:pt idx="1580">
                  <c:v>288.74802374498336</c:v>
                </c:pt>
                <c:pt idx="1581">
                  <c:v>287.74802374498336</c:v>
                </c:pt>
                <c:pt idx="1582">
                  <c:v>286.9480237449834</c:v>
                </c:pt>
                <c:pt idx="1583">
                  <c:v>284.4480237449834</c:v>
                </c:pt>
                <c:pt idx="1584">
                  <c:v>283.54802374498331</c:v>
                </c:pt>
                <c:pt idx="1585">
                  <c:v>282.4480237449834</c:v>
                </c:pt>
                <c:pt idx="1586">
                  <c:v>280.9480237449834</c:v>
                </c:pt>
                <c:pt idx="1587">
                  <c:v>278.34802374498349</c:v>
                </c:pt>
                <c:pt idx="1588">
                  <c:v>302.54802374498354</c:v>
                </c:pt>
                <c:pt idx="1589">
                  <c:v>300.54802374498354</c:v>
                </c:pt>
                <c:pt idx="1590">
                  <c:v>298.84802374498349</c:v>
                </c:pt>
                <c:pt idx="1591">
                  <c:v>297.9480237449834</c:v>
                </c:pt>
                <c:pt idx="1592">
                  <c:v>296.54802374498331</c:v>
                </c:pt>
                <c:pt idx="1593">
                  <c:v>295.64802374498322</c:v>
                </c:pt>
                <c:pt idx="1594">
                  <c:v>293.34802374498327</c:v>
                </c:pt>
                <c:pt idx="1595">
                  <c:v>299.80802374498307</c:v>
                </c:pt>
                <c:pt idx="1596">
                  <c:v>298.10802374498303</c:v>
                </c:pt>
                <c:pt idx="1597">
                  <c:v>302.10802374498303</c:v>
                </c:pt>
                <c:pt idx="1598">
                  <c:v>300.90802374498298</c:v>
                </c:pt>
                <c:pt idx="1599">
                  <c:v>310.80802374498307</c:v>
                </c:pt>
                <c:pt idx="1600">
                  <c:v>309.80802374498307</c:v>
                </c:pt>
                <c:pt idx="1601">
                  <c:v>308.90802374498298</c:v>
                </c:pt>
                <c:pt idx="1602">
                  <c:v>307.50802374498289</c:v>
                </c:pt>
                <c:pt idx="1603">
                  <c:v>306.1080237449828</c:v>
                </c:pt>
                <c:pt idx="1604">
                  <c:v>310.28802374498309</c:v>
                </c:pt>
                <c:pt idx="1605">
                  <c:v>309.28802374498309</c:v>
                </c:pt>
                <c:pt idx="1606">
                  <c:v>308.388023744983</c:v>
                </c:pt>
                <c:pt idx="1607">
                  <c:v>306.98802374498291</c:v>
                </c:pt>
                <c:pt idx="1608">
                  <c:v>305.888023744983</c:v>
                </c:pt>
                <c:pt idx="1609">
                  <c:v>304.888023744983</c:v>
                </c:pt>
                <c:pt idx="1610">
                  <c:v>313.28802374498309</c:v>
                </c:pt>
                <c:pt idx="1611">
                  <c:v>312.388023744983</c:v>
                </c:pt>
                <c:pt idx="1612">
                  <c:v>311.18802374498296</c:v>
                </c:pt>
                <c:pt idx="1613">
                  <c:v>310.28802374498287</c:v>
                </c:pt>
                <c:pt idx="1614">
                  <c:v>308.58802374498282</c:v>
                </c:pt>
                <c:pt idx="1615">
                  <c:v>313.38802374498277</c:v>
                </c:pt>
                <c:pt idx="1616">
                  <c:v>311.98802374498268</c:v>
                </c:pt>
                <c:pt idx="1617">
                  <c:v>311.08802374498259</c:v>
                </c:pt>
                <c:pt idx="1618">
                  <c:v>318.28802374498264</c:v>
                </c:pt>
                <c:pt idx="1619">
                  <c:v>316.88802374498255</c:v>
                </c:pt>
                <c:pt idx="1620">
                  <c:v>316.08802374498259</c:v>
                </c:pt>
                <c:pt idx="1621">
                  <c:v>315.28802374498264</c:v>
                </c:pt>
                <c:pt idx="1622">
                  <c:v>313.78802374498264</c:v>
                </c:pt>
                <c:pt idx="1623">
                  <c:v>312.98802374498268</c:v>
                </c:pt>
                <c:pt idx="1624">
                  <c:v>311.98802374498268</c:v>
                </c:pt>
                <c:pt idx="1625">
                  <c:v>310.98802374498268</c:v>
                </c:pt>
                <c:pt idx="1626">
                  <c:v>315.48802374498268</c:v>
                </c:pt>
                <c:pt idx="1627">
                  <c:v>314.58802374498259</c:v>
                </c:pt>
                <c:pt idx="1628">
                  <c:v>312.88802374498255</c:v>
                </c:pt>
                <c:pt idx="1629">
                  <c:v>311.98802374498246</c:v>
                </c:pt>
                <c:pt idx="1630">
                  <c:v>310.38802374498255</c:v>
                </c:pt>
                <c:pt idx="1631">
                  <c:v>309.58802374498259</c:v>
                </c:pt>
                <c:pt idx="1632">
                  <c:v>308.08802374498259</c:v>
                </c:pt>
                <c:pt idx="1633">
                  <c:v>315.28802374498241</c:v>
                </c:pt>
                <c:pt idx="1634">
                  <c:v>313.1880237449825</c:v>
                </c:pt>
                <c:pt idx="1635">
                  <c:v>317.1880237449825</c:v>
                </c:pt>
                <c:pt idx="1636">
                  <c:v>315.6880237449825</c:v>
                </c:pt>
                <c:pt idx="1637">
                  <c:v>314.48802374498246</c:v>
                </c:pt>
                <c:pt idx="1638">
                  <c:v>313.38802374498255</c:v>
                </c:pt>
                <c:pt idx="1639">
                  <c:v>311.78802374498264</c:v>
                </c:pt>
                <c:pt idx="1640">
                  <c:v>310.68802374498273</c:v>
                </c:pt>
                <c:pt idx="1641">
                  <c:v>309.28802374498264</c:v>
                </c:pt>
                <c:pt idx="1642">
                  <c:v>307.98802374498268</c:v>
                </c:pt>
                <c:pt idx="1643">
                  <c:v>305.48802374498268</c:v>
                </c:pt>
                <c:pt idx="1644">
                  <c:v>311.98802374498268</c:v>
                </c:pt>
                <c:pt idx="1645">
                  <c:v>311.08802374498259</c:v>
                </c:pt>
                <c:pt idx="1646">
                  <c:v>310.1880237449825</c:v>
                </c:pt>
                <c:pt idx="1647">
                  <c:v>309.28802374498241</c:v>
                </c:pt>
                <c:pt idx="1648">
                  <c:v>307.98802374498246</c:v>
                </c:pt>
                <c:pt idx="1649">
                  <c:v>317.88802374498255</c:v>
                </c:pt>
                <c:pt idx="1650">
                  <c:v>320.22802374498269</c:v>
                </c:pt>
                <c:pt idx="1651">
                  <c:v>319.42802374498274</c:v>
                </c:pt>
                <c:pt idx="1652">
                  <c:v>325.42802374498274</c:v>
                </c:pt>
                <c:pt idx="1653">
                  <c:v>324.32802374498283</c:v>
                </c:pt>
                <c:pt idx="1654">
                  <c:v>323.52802374498287</c:v>
                </c:pt>
                <c:pt idx="1655">
                  <c:v>322.12802374498278</c:v>
                </c:pt>
                <c:pt idx="1656">
                  <c:v>320.92802374498274</c:v>
                </c:pt>
                <c:pt idx="1657">
                  <c:v>329.92802374498274</c:v>
                </c:pt>
                <c:pt idx="1658">
                  <c:v>328.52802374498265</c:v>
                </c:pt>
                <c:pt idx="1659">
                  <c:v>326.92802374498274</c:v>
                </c:pt>
                <c:pt idx="1660">
                  <c:v>325.62802374498278</c:v>
                </c:pt>
                <c:pt idx="1661">
                  <c:v>323.82802374498283</c:v>
                </c:pt>
                <c:pt idx="1662">
                  <c:v>322.42802374498274</c:v>
                </c:pt>
                <c:pt idx="1663">
                  <c:v>321.42802374498274</c:v>
                </c:pt>
                <c:pt idx="1664">
                  <c:v>320.52802374498265</c:v>
                </c:pt>
                <c:pt idx="1665">
                  <c:v>318.52802374498265</c:v>
                </c:pt>
                <c:pt idx="1666">
                  <c:v>327.52802374498265</c:v>
                </c:pt>
                <c:pt idx="1667">
                  <c:v>326.62802374498256</c:v>
                </c:pt>
                <c:pt idx="1668">
                  <c:v>325.3280237449826</c:v>
                </c:pt>
                <c:pt idx="1669">
                  <c:v>324.12802374498256</c:v>
                </c:pt>
                <c:pt idx="1670">
                  <c:v>329.52802374498242</c:v>
                </c:pt>
                <c:pt idx="1671">
                  <c:v>328.62802374498233</c:v>
                </c:pt>
                <c:pt idx="1672">
                  <c:v>327.82802374498237</c:v>
                </c:pt>
                <c:pt idx="1673">
                  <c:v>325.52802374498242</c:v>
                </c:pt>
                <c:pt idx="1674">
                  <c:v>324.12802374498233</c:v>
                </c:pt>
                <c:pt idx="1675">
                  <c:v>323.02802374498242</c:v>
                </c:pt>
                <c:pt idx="1676">
                  <c:v>332.02802374498242</c:v>
                </c:pt>
                <c:pt idx="1677">
                  <c:v>329.92802374498251</c:v>
                </c:pt>
                <c:pt idx="1678">
                  <c:v>328.52802374498242</c:v>
                </c:pt>
                <c:pt idx="1679">
                  <c:v>335.72802374498269</c:v>
                </c:pt>
                <c:pt idx="1680">
                  <c:v>334.8280237449826</c:v>
                </c:pt>
                <c:pt idx="1681">
                  <c:v>343.62802374498278</c:v>
                </c:pt>
                <c:pt idx="1682">
                  <c:v>342.72802374498269</c:v>
                </c:pt>
                <c:pt idx="1683">
                  <c:v>341.8280237449826</c:v>
                </c:pt>
                <c:pt idx="1684">
                  <c:v>340.3280237449826</c:v>
                </c:pt>
                <c:pt idx="1685">
                  <c:v>350.22802374498269</c:v>
                </c:pt>
                <c:pt idx="1686">
                  <c:v>348.52802374498287</c:v>
                </c:pt>
                <c:pt idx="1687">
                  <c:v>346.92802374498297</c:v>
                </c:pt>
                <c:pt idx="1688">
                  <c:v>346.02802374498287</c:v>
                </c:pt>
                <c:pt idx="1689">
                  <c:v>345.12802374498278</c:v>
                </c:pt>
                <c:pt idx="1690">
                  <c:v>344.22802374498269</c:v>
                </c:pt>
                <c:pt idx="1691">
                  <c:v>343.42802374498251</c:v>
                </c:pt>
                <c:pt idx="1692">
                  <c:v>341.8280237449826</c:v>
                </c:pt>
                <c:pt idx="1693">
                  <c:v>339.3280237449826</c:v>
                </c:pt>
                <c:pt idx="1694">
                  <c:v>346.52802374498287</c:v>
                </c:pt>
                <c:pt idx="1695">
                  <c:v>345.32802374498306</c:v>
                </c:pt>
                <c:pt idx="1696">
                  <c:v>347.50302374498278</c:v>
                </c:pt>
                <c:pt idx="1697">
                  <c:v>346.00302374498278</c:v>
                </c:pt>
                <c:pt idx="1698">
                  <c:v>344.80302374498297</c:v>
                </c:pt>
                <c:pt idx="1699">
                  <c:v>343.10302374498315</c:v>
                </c:pt>
                <c:pt idx="1700">
                  <c:v>341.40302374498333</c:v>
                </c:pt>
                <c:pt idx="1701">
                  <c:v>340.00302374498324</c:v>
                </c:pt>
                <c:pt idx="1702">
                  <c:v>338.30302374498342</c:v>
                </c:pt>
                <c:pt idx="1703">
                  <c:v>337.30302374498342</c:v>
                </c:pt>
                <c:pt idx="1704">
                  <c:v>336.00302374498324</c:v>
                </c:pt>
                <c:pt idx="1705">
                  <c:v>342.84302374498293</c:v>
                </c:pt>
                <c:pt idx="1706">
                  <c:v>341.74302374498302</c:v>
                </c:pt>
                <c:pt idx="1707">
                  <c:v>340.64302374498311</c:v>
                </c:pt>
                <c:pt idx="1708">
                  <c:v>345.14302374498311</c:v>
                </c:pt>
                <c:pt idx="1709">
                  <c:v>344.14302374498311</c:v>
                </c:pt>
                <c:pt idx="1710">
                  <c:v>343.24302374498302</c:v>
                </c:pt>
                <c:pt idx="1711">
                  <c:v>342.34302374498293</c:v>
                </c:pt>
                <c:pt idx="1712">
                  <c:v>341.44302374498284</c:v>
                </c:pt>
                <c:pt idx="1713">
                  <c:v>339.84302374498293</c:v>
                </c:pt>
                <c:pt idx="1714">
                  <c:v>338.64302374498311</c:v>
                </c:pt>
                <c:pt idx="1715">
                  <c:v>337.84302374498293</c:v>
                </c:pt>
                <c:pt idx="1716">
                  <c:v>336.44302374498284</c:v>
                </c:pt>
                <c:pt idx="1717">
                  <c:v>335.44302374498284</c:v>
                </c:pt>
                <c:pt idx="1718">
                  <c:v>333.94302374498284</c:v>
                </c:pt>
                <c:pt idx="1719">
                  <c:v>333.04302374498275</c:v>
                </c:pt>
                <c:pt idx="1720">
                  <c:v>332.04302374498275</c:v>
                </c:pt>
                <c:pt idx="1721">
                  <c:v>331.24302374498257</c:v>
                </c:pt>
                <c:pt idx="1722">
                  <c:v>330.14302374498266</c:v>
                </c:pt>
                <c:pt idx="1723">
                  <c:v>329.34302374498247</c:v>
                </c:pt>
                <c:pt idx="1724">
                  <c:v>328.24302374498257</c:v>
                </c:pt>
                <c:pt idx="1725">
                  <c:v>327.24302374498257</c:v>
                </c:pt>
                <c:pt idx="1726">
                  <c:v>331.24302374498257</c:v>
                </c:pt>
                <c:pt idx="1727">
                  <c:v>335.04302374498229</c:v>
                </c:pt>
                <c:pt idx="1728">
                  <c:v>333.84302374498247</c:v>
                </c:pt>
                <c:pt idx="1729">
                  <c:v>338.04302374498275</c:v>
                </c:pt>
                <c:pt idx="1730">
                  <c:v>337.14302374498266</c:v>
                </c:pt>
                <c:pt idx="1731">
                  <c:v>335.44302374498284</c:v>
                </c:pt>
                <c:pt idx="1732">
                  <c:v>339.86302374498246</c:v>
                </c:pt>
                <c:pt idx="1733">
                  <c:v>338.96302374498237</c:v>
                </c:pt>
                <c:pt idx="1734">
                  <c:v>337.96302374498237</c:v>
                </c:pt>
                <c:pt idx="1735">
                  <c:v>337.06302374498227</c:v>
                </c:pt>
                <c:pt idx="1736">
                  <c:v>345.06302374498227</c:v>
                </c:pt>
                <c:pt idx="1737">
                  <c:v>344.16302374498218</c:v>
                </c:pt>
                <c:pt idx="1738">
                  <c:v>347.96302374498191</c:v>
                </c:pt>
                <c:pt idx="1739">
                  <c:v>347.06302374498182</c:v>
                </c:pt>
                <c:pt idx="1740">
                  <c:v>345.46302374498191</c:v>
                </c:pt>
                <c:pt idx="1741">
                  <c:v>344.06302374498182</c:v>
                </c:pt>
                <c:pt idx="1742">
                  <c:v>342.96302374498191</c:v>
                </c:pt>
                <c:pt idx="1743">
                  <c:v>348.16302374498173</c:v>
                </c:pt>
                <c:pt idx="1744">
                  <c:v>347.26302374498164</c:v>
                </c:pt>
                <c:pt idx="1745">
                  <c:v>346.16302374498173</c:v>
                </c:pt>
                <c:pt idx="1746">
                  <c:v>345.16302374498173</c:v>
                </c:pt>
                <c:pt idx="1747">
                  <c:v>344.16302374498173</c:v>
                </c:pt>
                <c:pt idx="1748">
                  <c:v>342.46302374498191</c:v>
                </c:pt>
                <c:pt idx="1749">
                  <c:v>341.16302374498173</c:v>
                </c:pt>
                <c:pt idx="1750">
                  <c:v>339.86302374498155</c:v>
                </c:pt>
                <c:pt idx="1751">
                  <c:v>338.76302374498164</c:v>
                </c:pt>
                <c:pt idx="1752">
                  <c:v>337.56302374498182</c:v>
                </c:pt>
                <c:pt idx="1753">
                  <c:v>336.46302374498191</c:v>
                </c:pt>
                <c:pt idx="1754">
                  <c:v>335.46302374498191</c:v>
                </c:pt>
                <c:pt idx="1755">
                  <c:v>334.06302374498182</c:v>
                </c:pt>
                <c:pt idx="1756">
                  <c:v>332.76302374498164</c:v>
                </c:pt>
                <c:pt idx="1757">
                  <c:v>331.76302374498164</c:v>
                </c:pt>
                <c:pt idx="1758">
                  <c:v>330.76302374498164</c:v>
                </c:pt>
                <c:pt idx="1759">
                  <c:v>329.66302374498173</c:v>
                </c:pt>
                <c:pt idx="1760">
                  <c:v>328.56302374498182</c:v>
                </c:pt>
                <c:pt idx="1761">
                  <c:v>326.66302374498173</c:v>
                </c:pt>
                <c:pt idx="1762">
                  <c:v>325.36302374498155</c:v>
                </c:pt>
                <c:pt idx="1763">
                  <c:v>324.46302374498146</c:v>
                </c:pt>
                <c:pt idx="1764">
                  <c:v>323.46302374498146</c:v>
                </c:pt>
                <c:pt idx="1765">
                  <c:v>322.16302374498127</c:v>
                </c:pt>
                <c:pt idx="1766">
                  <c:v>333.16302374498127</c:v>
                </c:pt>
                <c:pt idx="1767">
                  <c:v>332.26302374498118</c:v>
                </c:pt>
                <c:pt idx="1768">
                  <c:v>337.02302374498095</c:v>
                </c:pt>
                <c:pt idx="1769">
                  <c:v>335.22302374498076</c:v>
                </c:pt>
                <c:pt idx="1770">
                  <c:v>338.74302374498075</c:v>
                </c:pt>
                <c:pt idx="1771">
                  <c:v>336.44302374498056</c:v>
                </c:pt>
                <c:pt idx="1772">
                  <c:v>345.94702374498047</c:v>
                </c:pt>
                <c:pt idx="1773">
                  <c:v>344.94702374498047</c:v>
                </c:pt>
                <c:pt idx="1774">
                  <c:v>343.94702374498047</c:v>
                </c:pt>
                <c:pt idx="1775">
                  <c:v>342.04702374498038</c:v>
                </c:pt>
                <c:pt idx="1776">
                  <c:v>341.14702374498029</c:v>
                </c:pt>
                <c:pt idx="1777">
                  <c:v>339.64702374498029</c:v>
                </c:pt>
                <c:pt idx="1778">
                  <c:v>338.54702374498038</c:v>
                </c:pt>
                <c:pt idx="1779">
                  <c:v>342.44702374498002</c:v>
                </c:pt>
                <c:pt idx="1780">
                  <c:v>341.2470237449802</c:v>
                </c:pt>
                <c:pt idx="1781">
                  <c:v>340.14702374498029</c:v>
                </c:pt>
                <c:pt idx="1782">
                  <c:v>339.04702374498038</c:v>
                </c:pt>
                <c:pt idx="1783">
                  <c:v>337.94702374498047</c:v>
                </c:pt>
                <c:pt idx="1784">
                  <c:v>336.94702374498047</c:v>
                </c:pt>
                <c:pt idx="1785">
                  <c:v>335.04702374498038</c:v>
                </c:pt>
                <c:pt idx="1786">
                  <c:v>333.94702374498047</c:v>
                </c:pt>
                <c:pt idx="1787">
                  <c:v>343.04702374498038</c:v>
                </c:pt>
                <c:pt idx="1788">
                  <c:v>341.94702374498047</c:v>
                </c:pt>
                <c:pt idx="1789">
                  <c:v>340.14702374498029</c:v>
                </c:pt>
                <c:pt idx="1790">
                  <c:v>338.44702374498047</c:v>
                </c:pt>
                <c:pt idx="1791">
                  <c:v>344.92702374498049</c:v>
                </c:pt>
                <c:pt idx="1792">
                  <c:v>343.92702374498049</c:v>
                </c:pt>
                <c:pt idx="1793">
                  <c:v>343.12702374498031</c:v>
                </c:pt>
                <c:pt idx="1794">
                  <c:v>355.10002374498026</c:v>
                </c:pt>
                <c:pt idx="1795">
                  <c:v>354.00002374498035</c:v>
                </c:pt>
                <c:pt idx="1796">
                  <c:v>352.10002374498026</c:v>
                </c:pt>
                <c:pt idx="1797">
                  <c:v>350.00002374498035</c:v>
                </c:pt>
                <c:pt idx="1798">
                  <c:v>348.40002374498044</c:v>
                </c:pt>
                <c:pt idx="1799">
                  <c:v>347.50002374498035</c:v>
                </c:pt>
                <c:pt idx="1800">
                  <c:v>346.60002374498026</c:v>
                </c:pt>
                <c:pt idx="1801">
                  <c:v>344.90002374498044</c:v>
                </c:pt>
                <c:pt idx="1802">
                  <c:v>343.40002374498044</c:v>
                </c:pt>
                <c:pt idx="1803">
                  <c:v>342.50002374498035</c:v>
                </c:pt>
                <c:pt idx="1804">
                  <c:v>341.50002374498035</c:v>
                </c:pt>
                <c:pt idx="1805">
                  <c:v>340.60002374498026</c:v>
                </c:pt>
                <c:pt idx="1806">
                  <c:v>339.00002374498035</c:v>
                </c:pt>
                <c:pt idx="1807">
                  <c:v>338.00002374498035</c:v>
                </c:pt>
                <c:pt idx="1808">
                  <c:v>336.60002374498026</c:v>
                </c:pt>
                <c:pt idx="1809">
                  <c:v>340.80002374498008</c:v>
                </c:pt>
                <c:pt idx="1810">
                  <c:v>340.0000237449799</c:v>
                </c:pt>
                <c:pt idx="1811">
                  <c:v>337.80002374498008</c:v>
                </c:pt>
                <c:pt idx="1812">
                  <c:v>336.40002374497999</c:v>
                </c:pt>
                <c:pt idx="1813">
                  <c:v>335.20002374498017</c:v>
                </c:pt>
                <c:pt idx="1814">
                  <c:v>334.00002374498035</c:v>
                </c:pt>
                <c:pt idx="1815">
                  <c:v>342.45002374498017</c:v>
                </c:pt>
                <c:pt idx="1816">
                  <c:v>357.35002374498026</c:v>
                </c:pt>
                <c:pt idx="1817">
                  <c:v>356.25002374498035</c:v>
                </c:pt>
                <c:pt idx="1818">
                  <c:v>355.25002374498035</c:v>
                </c:pt>
                <c:pt idx="1819">
                  <c:v>354.25002374498035</c:v>
                </c:pt>
                <c:pt idx="1820">
                  <c:v>353.05002374498054</c:v>
                </c:pt>
                <c:pt idx="1821">
                  <c:v>351.95002374498063</c:v>
                </c:pt>
                <c:pt idx="1822">
                  <c:v>350.85002374498072</c:v>
                </c:pt>
                <c:pt idx="1823">
                  <c:v>359.54402374498068</c:v>
                </c:pt>
                <c:pt idx="1824">
                  <c:v>358.64402374498059</c:v>
                </c:pt>
                <c:pt idx="1825">
                  <c:v>357.2440237449805</c:v>
                </c:pt>
                <c:pt idx="1826">
                  <c:v>371.54402374498068</c:v>
                </c:pt>
                <c:pt idx="1827">
                  <c:v>370.44402374498077</c:v>
                </c:pt>
                <c:pt idx="1828">
                  <c:v>368.74402374498095</c:v>
                </c:pt>
                <c:pt idx="1829">
                  <c:v>367.84402374498086</c:v>
                </c:pt>
                <c:pt idx="1830">
                  <c:v>366.54402374498068</c:v>
                </c:pt>
                <c:pt idx="1831">
                  <c:v>365.64402374498059</c:v>
                </c:pt>
                <c:pt idx="1832">
                  <c:v>364.7440237449805</c:v>
                </c:pt>
                <c:pt idx="1833">
                  <c:v>363.7440237449805</c:v>
                </c:pt>
                <c:pt idx="1834">
                  <c:v>362.94402374498031</c:v>
                </c:pt>
                <c:pt idx="1835">
                  <c:v>361.44402374498031</c:v>
                </c:pt>
                <c:pt idx="1836">
                  <c:v>369.61402374498039</c:v>
                </c:pt>
                <c:pt idx="1837">
                  <c:v>368.11402374498039</c:v>
                </c:pt>
                <c:pt idx="1838">
                  <c:v>367.11402374498039</c:v>
                </c:pt>
                <c:pt idx="1839">
                  <c:v>366.11402374498039</c:v>
                </c:pt>
                <c:pt idx="1840">
                  <c:v>372.55802374498035</c:v>
                </c:pt>
                <c:pt idx="1841">
                  <c:v>371.75802374498016</c:v>
                </c:pt>
                <c:pt idx="1842">
                  <c:v>370.85802374498007</c:v>
                </c:pt>
                <c:pt idx="1843">
                  <c:v>369.95802374497998</c:v>
                </c:pt>
                <c:pt idx="1844">
                  <c:v>368.95802374497998</c:v>
                </c:pt>
                <c:pt idx="1845">
                  <c:v>367.75802374498016</c:v>
                </c:pt>
                <c:pt idx="1846">
                  <c:v>365.85802374498007</c:v>
                </c:pt>
                <c:pt idx="1847">
                  <c:v>364.25802374498016</c:v>
                </c:pt>
                <c:pt idx="1848">
                  <c:v>362.35802374498007</c:v>
                </c:pt>
                <c:pt idx="1849">
                  <c:v>369.50802374497971</c:v>
                </c:pt>
                <c:pt idx="1850">
                  <c:v>368.60802374497962</c:v>
                </c:pt>
                <c:pt idx="1851">
                  <c:v>377.00802374497971</c:v>
                </c:pt>
                <c:pt idx="1852">
                  <c:v>375.80802374497989</c:v>
                </c:pt>
                <c:pt idx="1853">
                  <c:v>374.4080237449798</c:v>
                </c:pt>
                <c:pt idx="1854">
                  <c:v>373.50802374497971</c:v>
                </c:pt>
                <c:pt idx="1855">
                  <c:v>372.30802374497989</c:v>
                </c:pt>
                <c:pt idx="1856">
                  <c:v>371.30802374497989</c:v>
                </c:pt>
                <c:pt idx="1857">
                  <c:v>369.9080237449798</c:v>
                </c:pt>
                <c:pt idx="1858">
                  <c:v>368.30802374497989</c:v>
                </c:pt>
                <c:pt idx="1859">
                  <c:v>367.30802374497989</c:v>
                </c:pt>
                <c:pt idx="1860">
                  <c:v>365.9080237449798</c:v>
                </c:pt>
                <c:pt idx="1861">
                  <c:v>365.10802374497962</c:v>
                </c:pt>
                <c:pt idx="1862">
                  <c:v>363.60802374497962</c:v>
                </c:pt>
                <c:pt idx="1863">
                  <c:v>362.50802374497971</c:v>
                </c:pt>
                <c:pt idx="1864">
                  <c:v>360.60802374497962</c:v>
                </c:pt>
                <c:pt idx="1865">
                  <c:v>369.4080237449798</c:v>
                </c:pt>
                <c:pt idx="1866">
                  <c:v>367.80802374497989</c:v>
                </c:pt>
                <c:pt idx="1867">
                  <c:v>379.65102374497974</c:v>
                </c:pt>
                <c:pt idx="1868">
                  <c:v>378.05102374497983</c:v>
                </c:pt>
                <c:pt idx="1869">
                  <c:v>377.15102374497974</c:v>
                </c:pt>
                <c:pt idx="1870">
                  <c:v>375.15102374497974</c:v>
                </c:pt>
                <c:pt idx="1871">
                  <c:v>374.25102374497965</c:v>
                </c:pt>
                <c:pt idx="1872">
                  <c:v>373.25102374497965</c:v>
                </c:pt>
                <c:pt idx="1873">
                  <c:v>390.53102374497985</c:v>
                </c:pt>
                <c:pt idx="1874">
                  <c:v>393.95102374497992</c:v>
                </c:pt>
                <c:pt idx="1875">
                  <c:v>392.7510237449801</c:v>
                </c:pt>
                <c:pt idx="1876">
                  <c:v>391.55102374498028</c:v>
                </c:pt>
                <c:pt idx="1877">
                  <c:v>390.55102374498028</c:v>
                </c:pt>
                <c:pt idx="1878">
                  <c:v>389.45102374498038</c:v>
                </c:pt>
                <c:pt idx="1879">
                  <c:v>388.45102374498038</c:v>
                </c:pt>
                <c:pt idx="1880">
                  <c:v>387.55102374498028</c:v>
                </c:pt>
                <c:pt idx="1881">
                  <c:v>386.55102374498028</c:v>
                </c:pt>
                <c:pt idx="1882">
                  <c:v>385.65102374498019</c:v>
                </c:pt>
                <c:pt idx="1883">
                  <c:v>383.45102374498038</c:v>
                </c:pt>
                <c:pt idx="1884">
                  <c:v>382.55102374498028</c:v>
                </c:pt>
                <c:pt idx="1885">
                  <c:v>381.45102374498038</c:v>
                </c:pt>
                <c:pt idx="1886">
                  <c:v>380.55102374498028</c:v>
                </c:pt>
                <c:pt idx="1887">
                  <c:v>378.85102374498047</c:v>
                </c:pt>
                <c:pt idx="1888">
                  <c:v>376.65102374498065</c:v>
                </c:pt>
                <c:pt idx="1889">
                  <c:v>382.95102374498038</c:v>
                </c:pt>
                <c:pt idx="1890">
                  <c:v>382.05102374498028</c:v>
                </c:pt>
                <c:pt idx="1891">
                  <c:v>381.15102374498019</c:v>
                </c:pt>
                <c:pt idx="1892">
                  <c:v>380.15102374498019</c:v>
                </c:pt>
                <c:pt idx="1893">
                  <c:v>387.39102374497998</c:v>
                </c:pt>
                <c:pt idx="1894">
                  <c:v>385.99102374497988</c:v>
                </c:pt>
                <c:pt idx="1895">
                  <c:v>385.09102374497979</c:v>
                </c:pt>
                <c:pt idx="1896">
                  <c:v>383.99102374497988</c:v>
                </c:pt>
                <c:pt idx="1897">
                  <c:v>391.3720237449802</c:v>
                </c:pt>
                <c:pt idx="1898">
                  <c:v>390.47202374498011</c:v>
                </c:pt>
                <c:pt idx="1899">
                  <c:v>401.33202374498023</c:v>
                </c:pt>
                <c:pt idx="1900">
                  <c:v>400.33202374498023</c:v>
                </c:pt>
                <c:pt idx="1901">
                  <c:v>398.53202374498005</c:v>
                </c:pt>
                <c:pt idx="1902">
                  <c:v>407.78602374497996</c:v>
                </c:pt>
                <c:pt idx="1903">
                  <c:v>411.67302374497967</c:v>
                </c:pt>
                <c:pt idx="1904">
                  <c:v>410.77302374497958</c:v>
                </c:pt>
                <c:pt idx="1905">
                  <c:v>409.67302374497967</c:v>
                </c:pt>
                <c:pt idx="1906">
                  <c:v>408.67302374497967</c:v>
                </c:pt>
                <c:pt idx="1907">
                  <c:v>407.67302374497967</c:v>
                </c:pt>
                <c:pt idx="1908">
                  <c:v>406.87302374497949</c:v>
                </c:pt>
                <c:pt idx="1909">
                  <c:v>405.4730237449794</c:v>
                </c:pt>
                <c:pt idx="1910">
                  <c:v>416.65902374497955</c:v>
                </c:pt>
                <c:pt idx="1911">
                  <c:v>415.35902374497937</c:v>
                </c:pt>
                <c:pt idx="1912">
                  <c:v>414.35902374497937</c:v>
                </c:pt>
                <c:pt idx="1913">
                  <c:v>413.15902374497955</c:v>
                </c:pt>
                <c:pt idx="1914">
                  <c:v>412.25902374497946</c:v>
                </c:pt>
                <c:pt idx="1915">
                  <c:v>410.85902374497937</c:v>
                </c:pt>
                <c:pt idx="1916">
                  <c:v>421.65902374497909</c:v>
                </c:pt>
                <c:pt idx="1917">
                  <c:v>420.759023744979</c:v>
                </c:pt>
                <c:pt idx="1918">
                  <c:v>426.759023744979</c:v>
                </c:pt>
                <c:pt idx="1919">
                  <c:v>425.85902374497891</c:v>
                </c:pt>
                <c:pt idx="1920">
                  <c:v>425.05902374497873</c:v>
                </c:pt>
                <c:pt idx="1921">
                  <c:v>433.05902374497873</c:v>
                </c:pt>
                <c:pt idx="1922">
                  <c:v>431.55902374497873</c:v>
                </c:pt>
                <c:pt idx="1923">
                  <c:v>430.25902374497855</c:v>
                </c:pt>
                <c:pt idx="1924">
                  <c:v>431.69902374497815</c:v>
                </c:pt>
                <c:pt idx="1925">
                  <c:v>430.69902374497815</c:v>
                </c:pt>
                <c:pt idx="1926">
                  <c:v>429.79902374497806</c:v>
                </c:pt>
                <c:pt idx="1927">
                  <c:v>428.59902374497824</c:v>
                </c:pt>
                <c:pt idx="1928">
                  <c:v>427.69902374497815</c:v>
                </c:pt>
                <c:pt idx="1929">
                  <c:v>435.34902374497824</c:v>
                </c:pt>
                <c:pt idx="1930">
                  <c:v>433.84902374497824</c:v>
                </c:pt>
                <c:pt idx="1931">
                  <c:v>436.609023744978</c:v>
                </c:pt>
                <c:pt idx="1932">
                  <c:v>434.50902374497809</c:v>
                </c:pt>
                <c:pt idx="1933">
                  <c:v>433.70902374497791</c:v>
                </c:pt>
                <c:pt idx="1934">
                  <c:v>432.40902374497773</c:v>
                </c:pt>
                <c:pt idx="1935">
                  <c:v>431.40902374497773</c:v>
                </c:pt>
                <c:pt idx="1936">
                  <c:v>430.40902374497773</c:v>
                </c:pt>
                <c:pt idx="1937">
                  <c:v>437.92202374497765</c:v>
                </c:pt>
                <c:pt idx="1938">
                  <c:v>437.02202374497756</c:v>
                </c:pt>
                <c:pt idx="1939">
                  <c:v>436.12202374497747</c:v>
                </c:pt>
                <c:pt idx="1940">
                  <c:v>439.84202374497772</c:v>
                </c:pt>
                <c:pt idx="1941">
                  <c:v>438.14202374497791</c:v>
                </c:pt>
                <c:pt idx="1942">
                  <c:v>436.24202374497781</c:v>
                </c:pt>
                <c:pt idx="1943">
                  <c:v>434.64202374497791</c:v>
                </c:pt>
                <c:pt idx="1944">
                  <c:v>432.042023744978</c:v>
                </c:pt>
                <c:pt idx="1945">
                  <c:v>439.85402374497789</c:v>
                </c:pt>
                <c:pt idx="1946">
                  <c:v>438.9540237449778</c:v>
                </c:pt>
                <c:pt idx="1947">
                  <c:v>438.15402374497762</c:v>
                </c:pt>
                <c:pt idx="1948">
                  <c:v>436.85402374497744</c:v>
                </c:pt>
                <c:pt idx="1949">
                  <c:v>435.75402374497753</c:v>
                </c:pt>
                <c:pt idx="1950">
                  <c:v>438.30402374497726</c:v>
                </c:pt>
                <c:pt idx="1951">
                  <c:v>436.70402374497735</c:v>
                </c:pt>
                <c:pt idx="1952">
                  <c:v>435.10402374497744</c:v>
                </c:pt>
                <c:pt idx="1953">
                  <c:v>434.30402374497726</c:v>
                </c:pt>
                <c:pt idx="1954">
                  <c:v>432.80402374497726</c:v>
                </c:pt>
                <c:pt idx="1955">
                  <c:v>431.80402374497726</c:v>
                </c:pt>
                <c:pt idx="1956">
                  <c:v>430.90402374497717</c:v>
                </c:pt>
                <c:pt idx="1957">
                  <c:v>429.60402374497698</c:v>
                </c:pt>
                <c:pt idx="1958">
                  <c:v>427.8040237449768</c:v>
                </c:pt>
                <c:pt idx="1959">
                  <c:v>426.90402374497671</c:v>
                </c:pt>
                <c:pt idx="1960">
                  <c:v>425.70402374497689</c:v>
                </c:pt>
                <c:pt idx="1961">
                  <c:v>424.8040237449768</c:v>
                </c:pt>
                <c:pt idx="1962">
                  <c:v>423.10402374497698</c:v>
                </c:pt>
                <c:pt idx="1963">
                  <c:v>421.90402374497717</c:v>
                </c:pt>
                <c:pt idx="1964">
                  <c:v>428.20402374497689</c:v>
                </c:pt>
                <c:pt idx="1965">
                  <c:v>427.3040237449768</c:v>
                </c:pt>
                <c:pt idx="1966">
                  <c:v>426.40402374497671</c:v>
                </c:pt>
                <c:pt idx="1967">
                  <c:v>425.10402374497653</c:v>
                </c:pt>
                <c:pt idx="1968">
                  <c:v>430.04402374497658</c:v>
                </c:pt>
                <c:pt idx="1969">
                  <c:v>429.14402374497649</c:v>
                </c:pt>
                <c:pt idx="1970">
                  <c:v>427.84402374497631</c:v>
                </c:pt>
                <c:pt idx="1971">
                  <c:v>426.34402374497631</c:v>
                </c:pt>
                <c:pt idx="1972">
                  <c:v>425.04402374497613</c:v>
                </c:pt>
                <c:pt idx="1973">
                  <c:v>423.54402374497613</c:v>
                </c:pt>
                <c:pt idx="1974">
                  <c:v>422.04402374497613</c:v>
                </c:pt>
                <c:pt idx="1975">
                  <c:v>431.64402374497604</c:v>
                </c:pt>
                <c:pt idx="1976">
                  <c:v>436.84402374497586</c:v>
                </c:pt>
                <c:pt idx="1977">
                  <c:v>435.84402374497586</c:v>
                </c:pt>
                <c:pt idx="1978">
                  <c:v>434.34402374497586</c:v>
                </c:pt>
                <c:pt idx="1979">
                  <c:v>439.29402374497613</c:v>
                </c:pt>
                <c:pt idx="1980">
                  <c:v>438.29402374497613</c:v>
                </c:pt>
                <c:pt idx="1981">
                  <c:v>437.39402374497604</c:v>
                </c:pt>
                <c:pt idx="1982">
                  <c:v>436.49402374497595</c:v>
                </c:pt>
                <c:pt idx="1983">
                  <c:v>434.49402374497595</c:v>
                </c:pt>
                <c:pt idx="1984">
                  <c:v>433.49402374497595</c:v>
                </c:pt>
                <c:pt idx="1985">
                  <c:v>432.59402374497586</c:v>
                </c:pt>
                <c:pt idx="1986">
                  <c:v>431.49402374497595</c:v>
                </c:pt>
                <c:pt idx="1987">
                  <c:v>430.39402374497604</c:v>
                </c:pt>
                <c:pt idx="1988">
                  <c:v>429.09402374497586</c:v>
                </c:pt>
                <c:pt idx="1989">
                  <c:v>428.19402374497577</c:v>
                </c:pt>
                <c:pt idx="1990">
                  <c:v>426.89402374497558</c:v>
                </c:pt>
                <c:pt idx="1991">
                  <c:v>425.19402374497577</c:v>
                </c:pt>
                <c:pt idx="1992">
                  <c:v>429.44402374497577</c:v>
                </c:pt>
                <c:pt idx="1993">
                  <c:v>428.54402374497568</c:v>
                </c:pt>
                <c:pt idx="1994">
                  <c:v>432.39402374497558</c:v>
                </c:pt>
                <c:pt idx="1995">
                  <c:v>431.19402374497577</c:v>
                </c:pt>
                <c:pt idx="1996">
                  <c:v>430.19402374497577</c:v>
                </c:pt>
                <c:pt idx="1997">
                  <c:v>428.29402374497568</c:v>
                </c:pt>
                <c:pt idx="1998">
                  <c:v>427.19402374497577</c:v>
                </c:pt>
                <c:pt idx="1999">
                  <c:v>425.79402374497568</c:v>
                </c:pt>
                <c:pt idx="2000">
                  <c:v>424.69402374497577</c:v>
                </c:pt>
                <c:pt idx="2001">
                  <c:v>423.29402374497568</c:v>
                </c:pt>
                <c:pt idx="2002">
                  <c:v>422.29402374497568</c:v>
                </c:pt>
                <c:pt idx="2003">
                  <c:v>421.09402374497586</c:v>
                </c:pt>
                <c:pt idx="2004">
                  <c:v>420.09402374497586</c:v>
                </c:pt>
                <c:pt idx="2005">
                  <c:v>418.99402374497595</c:v>
                </c:pt>
                <c:pt idx="2006">
                  <c:v>418.09402374497586</c:v>
                </c:pt>
                <c:pt idx="2007">
                  <c:v>422.65402374497626</c:v>
                </c:pt>
                <c:pt idx="2008">
                  <c:v>421.35402374497608</c:v>
                </c:pt>
                <c:pt idx="2009">
                  <c:v>420.55402374497589</c:v>
                </c:pt>
                <c:pt idx="2010">
                  <c:v>427.75402374497617</c:v>
                </c:pt>
                <c:pt idx="2011">
                  <c:v>426.85402374497608</c:v>
                </c:pt>
                <c:pt idx="2012">
                  <c:v>425.65402374497626</c:v>
                </c:pt>
                <c:pt idx="2013">
                  <c:v>424.55402374497635</c:v>
                </c:pt>
                <c:pt idx="2014">
                  <c:v>423.25402374497617</c:v>
                </c:pt>
                <c:pt idx="2015">
                  <c:v>422.35402374497608</c:v>
                </c:pt>
                <c:pt idx="2016">
                  <c:v>426.35402374497608</c:v>
                </c:pt>
                <c:pt idx="2017">
                  <c:v>424.95402374497598</c:v>
                </c:pt>
                <c:pt idx="2018">
                  <c:v>423.75402374497617</c:v>
                </c:pt>
                <c:pt idx="2019">
                  <c:v>422.45402374497598</c:v>
                </c:pt>
                <c:pt idx="2020">
                  <c:v>421.55402374497589</c:v>
                </c:pt>
                <c:pt idx="2021">
                  <c:v>420.75402374497571</c:v>
                </c:pt>
                <c:pt idx="2022">
                  <c:v>419.45402374497553</c:v>
                </c:pt>
                <c:pt idx="2023">
                  <c:v>418.25402374497571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642752"/>
        <c:axId val="306601640"/>
      </c:lineChart>
      <c:catAx>
        <c:axId val="30664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601640"/>
        <c:crosses val="autoZero"/>
        <c:auto val="0"/>
        <c:lblAlgn val="ctr"/>
        <c:lblOffset val="100"/>
        <c:noMultiLvlLbl val="0"/>
      </c:catAx>
      <c:valAx>
        <c:axId val="306601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Profit in Units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642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542925</xdr:colOff>
      <xdr:row>5</xdr:row>
      <xdr:rowOff>85725</xdr:rowOff>
    </xdr:from>
    <xdr:to>
      <xdr:col>23</xdr:col>
      <xdr:colOff>238125</xdr:colOff>
      <xdr:row>25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028"/>
  <sheetViews>
    <sheetView tabSelected="1" topLeftCell="A1986" workbookViewId="0">
      <selection activeCell="R2013" sqref="R2013"/>
    </sheetView>
  </sheetViews>
  <sheetFormatPr defaultRowHeight="12.75" x14ac:dyDescent="0.2"/>
  <cols>
    <col min="1" max="1" width="9.140625" style="3"/>
    <col min="2" max="2" width="11.42578125" style="10" bestFit="1" customWidth="1"/>
    <col min="3" max="3" width="19.5703125" style="9" bestFit="1" customWidth="1"/>
    <col min="4" max="4" width="6.7109375" style="3" bestFit="1" customWidth="1"/>
    <col min="5" max="5" width="3.42578125" style="10" bestFit="1" customWidth="1"/>
    <col min="6" max="6" width="26.140625" style="9" bestFit="1" customWidth="1"/>
    <col min="7" max="7" width="6.5703125" style="2" bestFit="1" customWidth="1"/>
    <col min="8" max="8" width="9.42578125" style="3" customWidth="1"/>
    <col min="9" max="9" width="7.7109375" style="3" bestFit="1" customWidth="1"/>
    <col min="10" max="10" width="7.28515625" style="43" customWidth="1"/>
    <col min="11" max="11" width="7.5703125" style="6" bestFit="1" customWidth="1"/>
    <col min="12" max="12" width="8.42578125" style="10" customWidth="1"/>
    <col min="13" max="13" width="8.7109375" style="10" customWidth="1"/>
    <col min="14" max="14" width="8.28515625" style="1" customWidth="1"/>
    <col min="15" max="15" width="9.140625" style="77"/>
    <col min="16" max="16384" width="9.140625" style="3"/>
  </cols>
  <sheetData>
    <row r="1" spans="2:24" ht="13.5" thickBot="1" x14ac:dyDescent="0.25"/>
    <row r="2" spans="2:24" ht="26.25" thickBot="1" x14ac:dyDescent="0.25">
      <c r="B2" s="50" t="s">
        <v>0</v>
      </c>
      <c r="C2" s="51" t="s">
        <v>1</v>
      </c>
      <c r="D2" s="52" t="s">
        <v>2</v>
      </c>
      <c r="E2" s="52" t="s">
        <v>3</v>
      </c>
      <c r="F2" s="52" t="s">
        <v>4</v>
      </c>
      <c r="G2" s="53" t="s">
        <v>5</v>
      </c>
      <c r="H2" s="50" t="s">
        <v>6</v>
      </c>
      <c r="I2" s="52" t="s">
        <v>7</v>
      </c>
      <c r="J2" s="54" t="s">
        <v>8</v>
      </c>
      <c r="K2" s="56" t="s">
        <v>9</v>
      </c>
      <c r="L2" s="55" t="s">
        <v>10</v>
      </c>
      <c r="M2" s="55" t="s">
        <v>11</v>
      </c>
      <c r="N2" s="73" t="s">
        <v>12</v>
      </c>
      <c r="O2" s="76" t="s">
        <v>13</v>
      </c>
    </row>
    <row r="3" spans="2:24" x14ac:dyDescent="0.2">
      <c r="B3" s="80">
        <v>41335</v>
      </c>
      <c r="C3" s="4" t="s">
        <v>14</v>
      </c>
      <c r="D3" s="5">
        <v>2</v>
      </c>
      <c r="E3" s="5">
        <v>5</v>
      </c>
      <c r="F3" s="4" t="s">
        <v>15</v>
      </c>
      <c r="G3" s="2">
        <v>2.72</v>
      </c>
      <c r="H3" s="57">
        <v>26</v>
      </c>
      <c r="I3" s="6">
        <f t="shared" ref="I3:I36" si="0">5/G3</f>
        <v>1.838235294117647</v>
      </c>
      <c r="J3" s="7" t="s">
        <v>16</v>
      </c>
      <c r="K3" s="58"/>
      <c r="L3" s="6">
        <f>I3</f>
        <v>1.838235294117647</v>
      </c>
      <c r="M3" s="6">
        <f>K3</f>
        <v>0</v>
      </c>
      <c r="N3" s="74">
        <f>M3-L3</f>
        <v>-1.838235294117647</v>
      </c>
      <c r="O3" s="78">
        <f>N3/L3</f>
        <v>-1</v>
      </c>
    </row>
    <row r="4" spans="2:24" x14ac:dyDescent="0.2">
      <c r="B4" s="80">
        <v>41335</v>
      </c>
      <c r="C4" s="4" t="s">
        <v>17</v>
      </c>
      <c r="D4" s="5">
        <v>5</v>
      </c>
      <c r="E4" s="5">
        <v>1</v>
      </c>
      <c r="F4" s="4" t="s">
        <v>18</v>
      </c>
      <c r="G4" s="2">
        <v>2.38</v>
      </c>
      <c r="H4" s="57">
        <v>2.6</v>
      </c>
      <c r="I4" s="6">
        <f t="shared" si="0"/>
        <v>2.1008403361344539</v>
      </c>
      <c r="J4" s="7">
        <v>3</v>
      </c>
      <c r="K4" s="58"/>
      <c r="L4" s="6">
        <f>L3+I4</f>
        <v>3.9390756302521011</v>
      </c>
      <c r="M4" s="6">
        <f>M3+K4</f>
        <v>0</v>
      </c>
      <c r="N4" s="74">
        <f t="shared" ref="N4:N67" si="1">M4-L4</f>
        <v>-3.9390756302521011</v>
      </c>
      <c r="O4" s="78">
        <f t="shared" ref="O4:O67" si="2">N4/L4</f>
        <v>-1</v>
      </c>
    </row>
    <row r="5" spans="2:24" x14ac:dyDescent="0.2">
      <c r="B5" s="80">
        <v>41335</v>
      </c>
      <c r="C5" s="4" t="s">
        <v>19</v>
      </c>
      <c r="D5" s="5">
        <v>5</v>
      </c>
      <c r="E5" s="5">
        <v>1</v>
      </c>
      <c r="F5" s="4" t="s">
        <v>20</v>
      </c>
      <c r="G5" s="2">
        <v>2.82</v>
      </c>
      <c r="H5" s="57">
        <v>4.5999999999999996</v>
      </c>
      <c r="I5" s="6">
        <f t="shared" si="0"/>
        <v>1.773049645390071</v>
      </c>
      <c r="J5" s="7">
        <v>2</v>
      </c>
      <c r="K5" s="58"/>
      <c r="L5" s="6">
        <f t="shared" ref="L5:L68" si="3">L4+I5</f>
        <v>5.7121252756421725</v>
      </c>
      <c r="M5" s="6">
        <f t="shared" ref="M5:M68" si="4">M4+K5</f>
        <v>0</v>
      </c>
      <c r="N5" s="74">
        <f t="shared" si="1"/>
        <v>-5.7121252756421725</v>
      </c>
      <c r="O5" s="78">
        <f t="shared" si="2"/>
        <v>-1</v>
      </c>
      <c r="P5" s="89"/>
      <c r="Q5" s="89"/>
      <c r="R5" s="89"/>
      <c r="S5" s="89"/>
      <c r="T5" s="89"/>
      <c r="U5" s="89"/>
      <c r="V5" s="89"/>
      <c r="W5" s="89"/>
      <c r="X5" s="89"/>
    </row>
    <row r="6" spans="2:24" x14ac:dyDescent="0.2">
      <c r="B6" s="80">
        <v>41335</v>
      </c>
      <c r="C6" s="4" t="s">
        <v>17</v>
      </c>
      <c r="D6" s="5">
        <v>6</v>
      </c>
      <c r="E6" s="5">
        <v>8</v>
      </c>
      <c r="F6" s="4" t="s">
        <v>21</v>
      </c>
      <c r="G6" s="2">
        <v>2.57</v>
      </c>
      <c r="H6" s="57">
        <v>4.5999999999999996</v>
      </c>
      <c r="I6" s="6">
        <f t="shared" si="0"/>
        <v>1.945525291828794</v>
      </c>
      <c r="J6" s="7">
        <v>2</v>
      </c>
      <c r="K6" s="58"/>
      <c r="L6" s="6">
        <f t="shared" si="3"/>
        <v>7.6576505674709665</v>
      </c>
      <c r="M6" s="6">
        <f t="shared" si="4"/>
        <v>0</v>
      </c>
      <c r="N6" s="74">
        <f t="shared" si="1"/>
        <v>-7.6576505674709665</v>
      </c>
      <c r="O6" s="78">
        <f t="shared" si="2"/>
        <v>-1</v>
      </c>
      <c r="P6" s="89"/>
      <c r="Q6" s="89"/>
      <c r="R6" s="89"/>
      <c r="S6" s="89"/>
      <c r="T6" s="89"/>
      <c r="U6" s="89"/>
      <c r="V6" s="89"/>
      <c r="W6" s="89"/>
      <c r="X6" s="89"/>
    </row>
    <row r="7" spans="2:24" x14ac:dyDescent="0.2">
      <c r="B7" s="80">
        <v>41335</v>
      </c>
      <c r="C7" s="4" t="s">
        <v>19</v>
      </c>
      <c r="D7" s="5">
        <v>6</v>
      </c>
      <c r="E7" s="5">
        <v>9</v>
      </c>
      <c r="F7" s="4" t="s">
        <v>22</v>
      </c>
      <c r="G7" s="2">
        <v>2.88</v>
      </c>
      <c r="H7" s="57">
        <v>3.2</v>
      </c>
      <c r="I7" s="6">
        <f t="shared" si="0"/>
        <v>1.7361111111111112</v>
      </c>
      <c r="J7" s="7">
        <v>1</v>
      </c>
      <c r="K7" s="58">
        <f>H7*I7</f>
        <v>5.5555555555555562</v>
      </c>
      <c r="L7" s="6">
        <f t="shared" si="3"/>
        <v>9.3937616785820772</v>
      </c>
      <c r="M7" s="6">
        <f t="shared" si="4"/>
        <v>5.5555555555555562</v>
      </c>
      <c r="N7" s="74">
        <f t="shared" si="1"/>
        <v>-3.838206123026521</v>
      </c>
      <c r="O7" s="78">
        <f t="shared" si="2"/>
        <v>-0.40859096221034547</v>
      </c>
      <c r="P7" s="89"/>
      <c r="Q7" s="89"/>
      <c r="R7" s="89"/>
      <c r="S7" s="89"/>
      <c r="T7" s="89"/>
      <c r="U7" s="89"/>
      <c r="V7" s="89"/>
      <c r="W7" s="89"/>
      <c r="X7" s="89"/>
    </row>
    <row r="8" spans="2:24" x14ac:dyDescent="0.2">
      <c r="B8" s="80">
        <v>41335</v>
      </c>
      <c r="C8" s="4" t="s">
        <v>17</v>
      </c>
      <c r="D8" s="5">
        <v>7</v>
      </c>
      <c r="E8" s="5">
        <v>12</v>
      </c>
      <c r="F8" s="4" t="s">
        <v>23</v>
      </c>
      <c r="G8" s="2">
        <v>5.86</v>
      </c>
      <c r="H8" s="57">
        <v>6.5</v>
      </c>
      <c r="I8" s="6">
        <f t="shared" si="0"/>
        <v>0.85324232081911255</v>
      </c>
      <c r="J8" s="7" t="s">
        <v>16</v>
      </c>
      <c r="K8" s="58"/>
      <c r="L8" s="6">
        <f t="shared" si="3"/>
        <v>10.247003999401191</v>
      </c>
      <c r="M8" s="6">
        <f t="shared" si="4"/>
        <v>5.5555555555555562</v>
      </c>
      <c r="N8" s="74">
        <f t="shared" si="1"/>
        <v>-4.6914484438456343</v>
      </c>
      <c r="O8" s="78">
        <f t="shared" si="2"/>
        <v>-0.45783610937594937</v>
      </c>
      <c r="P8" s="89"/>
      <c r="Q8" s="89"/>
      <c r="R8" s="89"/>
      <c r="S8" s="89"/>
      <c r="T8" s="89"/>
      <c r="U8" s="89"/>
      <c r="V8" s="89"/>
      <c r="W8" s="89"/>
      <c r="X8" s="89"/>
    </row>
    <row r="9" spans="2:24" x14ac:dyDescent="0.2">
      <c r="B9" s="80">
        <v>41335</v>
      </c>
      <c r="C9" s="4" t="s">
        <v>24</v>
      </c>
      <c r="D9" s="5">
        <v>3</v>
      </c>
      <c r="E9" s="5">
        <v>3</v>
      </c>
      <c r="F9" s="4" t="s">
        <v>25</v>
      </c>
      <c r="G9" s="2">
        <v>3.58</v>
      </c>
      <c r="H9" s="57">
        <v>5</v>
      </c>
      <c r="I9" s="6">
        <f t="shared" si="0"/>
        <v>1.3966480446927374</v>
      </c>
      <c r="J9" s="7" t="s">
        <v>16</v>
      </c>
      <c r="K9" s="58"/>
      <c r="L9" s="6">
        <f t="shared" si="3"/>
        <v>11.643652044093928</v>
      </c>
      <c r="M9" s="6">
        <f t="shared" si="4"/>
        <v>5.5555555555555562</v>
      </c>
      <c r="N9" s="74">
        <f t="shared" si="1"/>
        <v>-6.0880964885383717</v>
      </c>
      <c r="O9" s="78">
        <f t="shared" si="2"/>
        <v>-0.52286829471398277</v>
      </c>
      <c r="P9" s="89"/>
      <c r="Q9" s="89"/>
      <c r="R9" s="89"/>
      <c r="S9" s="89"/>
      <c r="T9" s="89"/>
      <c r="U9" s="89"/>
      <c r="V9" s="89"/>
      <c r="W9" s="89"/>
      <c r="X9" s="89"/>
    </row>
    <row r="10" spans="2:24" x14ac:dyDescent="0.2">
      <c r="B10" s="80">
        <v>41335</v>
      </c>
      <c r="C10" s="4" t="s">
        <v>17</v>
      </c>
      <c r="D10" s="5">
        <v>9</v>
      </c>
      <c r="E10" s="5">
        <v>8</v>
      </c>
      <c r="F10" s="4" t="s">
        <v>26</v>
      </c>
      <c r="G10" s="2">
        <v>3.74</v>
      </c>
      <c r="H10" s="57">
        <v>6</v>
      </c>
      <c r="I10" s="6">
        <f t="shared" si="0"/>
        <v>1.3368983957219251</v>
      </c>
      <c r="J10" s="7" t="s">
        <v>16</v>
      </c>
      <c r="K10" s="58"/>
      <c r="L10" s="6">
        <f t="shared" si="3"/>
        <v>12.980550439815854</v>
      </c>
      <c r="M10" s="6">
        <f t="shared" si="4"/>
        <v>5.5555555555555562</v>
      </c>
      <c r="N10" s="74">
        <f t="shared" si="1"/>
        <v>-7.4249948842602977</v>
      </c>
      <c r="O10" s="78">
        <f t="shared" si="2"/>
        <v>-0.57200924711830869</v>
      </c>
      <c r="P10" s="89"/>
      <c r="Q10" s="89"/>
      <c r="R10" s="89"/>
      <c r="S10" s="89"/>
      <c r="T10" s="89"/>
      <c r="U10" s="89"/>
      <c r="V10" s="89"/>
      <c r="W10" s="89"/>
      <c r="X10" s="89"/>
    </row>
    <row r="11" spans="2:24" x14ac:dyDescent="0.2">
      <c r="B11" s="80">
        <v>41335</v>
      </c>
      <c r="C11" s="4" t="s">
        <v>14</v>
      </c>
      <c r="D11" s="5">
        <v>8</v>
      </c>
      <c r="E11" s="5">
        <v>15</v>
      </c>
      <c r="F11" s="4" t="s">
        <v>27</v>
      </c>
      <c r="G11" s="2">
        <v>4.45</v>
      </c>
      <c r="H11" s="57">
        <v>16</v>
      </c>
      <c r="I11" s="6">
        <f t="shared" si="0"/>
        <v>1.1235955056179774</v>
      </c>
      <c r="J11" s="7" t="s">
        <v>16</v>
      </c>
      <c r="K11" s="58"/>
      <c r="L11" s="6">
        <f t="shared" si="3"/>
        <v>14.104145945433832</v>
      </c>
      <c r="M11" s="6">
        <f t="shared" si="4"/>
        <v>5.5555555555555562</v>
      </c>
      <c r="N11" s="74">
        <f t="shared" si="1"/>
        <v>-8.5485903898782745</v>
      </c>
      <c r="O11" s="78">
        <f t="shared" si="2"/>
        <v>-0.60610478812053492</v>
      </c>
      <c r="P11" s="89"/>
      <c r="Q11" s="89"/>
      <c r="R11" s="89"/>
      <c r="S11" s="89"/>
      <c r="T11" s="89"/>
      <c r="U11" s="89"/>
      <c r="V11" s="89"/>
      <c r="W11" s="89"/>
      <c r="X11" s="89"/>
    </row>
    <row r="12" spans="2:24" x14ac:dyDescent="0.2">
      <c r="B12" s="80">
        <v>41335</v>
      </c>
      <c r="C12" s="4" t="s">
        <v>24</v>
      </c>
      <c r="D12" s="5">
        <v>4</v>
      </c>
      <c r="E12" s="5">
        <v>9</v>
      </c>
      <c r="F12" s="4" t="s">
        <v>28</v>
      </c>
      <c r="G12" s="2">
        <v>3.93</v>
      </c>
      <c r="H12" s="57">
        <v>5.5</v>
      </c>
      <c r="I12" s="6">
        <f t="shared" si="0"/>
        <v>1.272264631043257</v>
      </c>
      <c r="J12" s="7" t="s">
        <v>16</v>
      </c>
      <c r="K12" s="58"/>
      <c r="L12" s="6">
        <f t="shared" si="3"/>
        <v>15.376410576477088</v>
      </c>
      <c r="M12" s="6">
        <f t="shared" si="4"/>
        <v>5.5555555555555562</v>
      </c>
      <c r="N12" s="74">
        <f t="shared" si="1"/>
        <v>-9.8208550209215311</v>
      </c>
      <c r="O12" s="78">
        <f t="shared" si="2"/>
        <v>-0.63869620104613523</v>
      </c>
      <c r="P12" s="89"/>
      <c r="Q12" s="89"/>
      <c r="R12" s="89"/>
      <c r="S12" s="89"/>
      <c r="T12" s="89"/>
      <c r="U12" s="89"/>
      <c r="V12" s="89"/>
      <c r="W12" s="89"/>
      <c r="X12" s="89"/>
    </row>
    <row r="13" spans="2:24" x14ac:dyDescent="0.2">
      <c r="B13" s="80">
        <v>41335</v>
      </c>
      <c r="C13" s="4" t="s">
        <v>24</v>
      </c>
      <c r="D13" s="5">
        <v>7</v>
      </c>
      <c r="E13" s="5">
        <v>11</v>
      </c>
      <c r="F13" s="4" t="s">
        <v>29</v>
      </c>
      <c r="G13" s="2">
        <v>5.86</v>
      </c>
      <c r="H13" s="57">
        <v>10</v>
      </c>
      <c r="I13" s="6">
        <f t="shared" si="0"/>
        <v>0.85324232081911255</v>
      </c>
      <c r="J13" s="7" t="s">
        <v>16</v>
      </c>
      <c r="K13" s="58"/>
      <c r="L13" s="6">
        <f t="shared" si="3"/>
        <v>16.229652897296202</v>
      </c>
      <c r="M13" s="6">
        <f t="shared" si="4"/>
        <v>5.5555555555555562</v>
      </c>
      <c r="N13" s="74">
        <f t="shared" si="1"/>
        <v>-10.674097341740644</v>
      </c>
      <c r="O13" s="78">
        <f t="shared" si="2"/>
        <v>-0.65769104301170289</v>
      </c>
      <c r="P13" s="89"/>
      <c r="Q13" s="89"/>
      <c r="R13" s="89"/>
      <c r="S13" s="89"/>
      <c r="T13" s="89"/>
      <c r="U13" s="89"/>
      <c r="V13" s="89"/>
      <c r="W13" s="89"/>
      <c r="X13" s="89"/>
    </row>
    <row r="14" spans="2:24" s="8" customFormat="1" x14ac:dyDescent="0.2">
      <c r="B14" s="81">
        <v>41339</v>
      </c>
      <c r="C14" s="4" t="s">
        <v>30</v>
      </c>
      <c r="D14" s="5">
        <v>4</v>
      </c>
      <c r="E14" s="5">
        <v>4</v>
      </c>
      <c r="F14" s="4" t="s">
        <v>31</v>
      </c>
      <c r="G14" s="2">
        <v>2.88</v>
      </c>
      <c r="H14" s="57">
        <v>4.4000000000000004</v>
      </c>
      <c r="I14" s="6">
        <f t="shared" si="0"/>
        <v>1.7361111111111112</v>
      </c>
      <c r="J14" s="7" t="s">
        <v>16</v>
      </c>
      <c r="K14" s="58"/>
      <c r="L14" s="6">
        <f t="shared" si="3"/>
        <v>17.965764008407312</v>
      </c>
      <c r="M14" s="6">
        <f t="shared" si="4"/>
        <v>5.5555555555555562</v>
      </c>
      <c r="N14" s="74">
        <f t="shared" si="1"/>
        <v>-12.410208452851755</v>
      </c>
      <c r="O14" s="78">
        <f t="shared" si="2"/>
        <v>-0.69076986912687022</v>
      </c>
      <c r="P14" s="90"/>
      <c r="Q14" s="90"/>
      <c r="R14" s="90"/>
      <c r="S14" s="90"/>
      <c r="T14" s="90"/>
      <c r="U14" s="90"/>
      <c r="V14" s="90"/>
      <c r="W14" s="90"/>
      <c r="X14" s="90"/>
    </row>
    <row r="15" spans="2:24" s="8" customFormat="1" x14ac:dyDescent="0.2">
      <c r="B15" s="81">
        <v>41339</v>
      </c>
      <c r="C15" s="4" t="s">
        <v>30</v>
      </c>
      <c r="D15" s="5">
        <v>4</v>
      </c>
      <c r="E15" s="5">
        <v>1</v>
      </c>
      <c r="F15" s="4" t="s">
        <v>32</v>
      </c>
      <c r="G15" s="2">
        <v>4.3499999999999996</v>
      </c>
      <c r="H15" s="57">
        <v>7.5</v>
      </c>
      <c r="I15" s="6">
        <f t="shared" si="0"/>
        <v>1.149425287356322</v>
      </c>
      <c r="J15" s="7">
        <v>1</v>
      </c>
      <c r="K15" s="58">
        <f>I15*H15</f>
        <v>8.6206896551724146</v>
      </c>
      <c r="L15" s="6">
        <f t="shared" si="3"/>
        <v>19.115189295763635</v>
      </c>
      <c r="M15" s="6">
        <f t="shared" si="4"/>
        <v>14.17624521072797</v>
      </c>
      <c r="N15" s="74">
        <f t="shared" si="1"/>
        <v>-4.938944085035665</v>
      </c>
      <c r="O15" s="78">
        <f t="shared" si="2"/>
        <v>-0.25837798457639383</v>
      </c>
      <c r="P15" s="90"/>
      <c r="Q15" s="90"/>
      <c r="R15" s="90"/>
      <c r="S15" s="90"/>
      <c r="T15" s="90"/>
      <c r="U15" s="90"/>
      <c r="V15" s="90"/>
      <c r="W15" s="90"/>
      <c r="X15" s="90"/>
    </row>
    <row r="16" spans="2:24" s="8" customFormat="1" x14ac:dyDescent="0.2">
      <c r="B16" s="81">
        <v>41339</v>
      </c>
      <c r="C16" s="4" t="s">
        <v>33</v>
      </c>
      <c r="D16" s="5">
        <v>3</v>
      </c>
      <c r="E16" s="5">
        <v>1</v>
      </c>
      <c r="F16" s="4" t="s">
        <v>34</v>
      </c>
      <c r="G16" s="2">
        <v>5.19</v>
      </c>
      <c r="H16" s="57">
        <v>11</v>
      </c>
      <c r="I16" s="6">
        <f t="shared" si="0"/>
        <v>0.96339113680154131</v>
      </c>
      <c r="J16" s="7" t="s">
        <v>16</v>
      </c>
      <c r="K16" s="58"/>
      <c r="L16" s="6">
        <f t="shared" si="3"/>
        <v>20.078580432565175</v>
      </c>
      <c r="M16" s="6">
        <f t="shared" si="4"/>
        <v>14.17624521072797</v>
      </c>
      <c r="N16" s="74">
        <f t="shared" si="1"/>
        <v>-5.9023352218372054</v>
      </c>
      <c r="O16" s="78">
        <f t="shared" si="2"/>
        <v>-0.29396177890466241</v>
      </c>
      <c r="P16" s="90"/>
      <c r="Q16" s="90"/>
      <c r="R16" s="90"/>
      <c r="S16" s="90"/>
      <c r="T16" s="90"/>
      <c r="U16" s="90"/>
      <c r="V16" s="90"/>
      <c r="W16" s="90"/>
      <c r="X16" s="90"/>
    </row>
    <row r="17" spans="2:24" s="8" customFormat="1" x14ac:dyDescent="0.2">
      <c r="B17" s="81">
        <v>41339</v>
      </c>
      <c r="C17" s="4" t="s">
        <v>35</v>
      </c>
      <c r="D17" s="5">
        <v>4</v>
      </c>
      <c r="E17" s="5">
        <v>2</v>
      </c>
      <c r="F17" s="4" t="s">
        <v>36</v>
      </c>
      <c r="G17" s="2">
        <v>4.7300000000000004</v>
      </c>
      <c r="H17" s="57">
        <v>5</v>
      </c>
      <c r="I17" s="6">
        <f t="shared" si="0"/>
        <v>1.0570824524312896</v>
      </c>
      <c r="J17" s="7">
        <v>1</v>
      </c>
      <c r="K17" s="58">
        <f>I17*H17</f>
        <v>5.2854122621564485</v>
      </c>
      <c r="L17" s="6">
        <f t="shared" si="3"/>
        <v>21.135662884996464</v>
      </c>
      <c r="M17" s="6">
        <f t="shared" si="4"/>
        <v>19.461657472884418</v>
      </c>
      <c r="N17" s="74">
        <f t="shared" si="1"/>
        <v>-1.6740054121120451</v>
      </c>
      <c r="O17" s="78">
        <f t="shared" si="2"/>
        <v>-7.9202881935648603E-2</v>
      </c>
      <c r="P17" s="90"/>
      <c r="Q17" s="90"/>
      <c r="R17" s="90"/>
      <c r="S17" s="90"/>
      <c r="T17" s="90"/>
      <c r="U17" s="90"/>
      <c r="V17" s="90"/>
      <c r="W17" s="90"/>
      <c r="X17" s="90"/>
    </row>
    <row r="18" spans="2:24" s="8" customFormat="1" x14ac:dyDescent="0.2">
      <c r="B18" s="81">
        <v>41339</v>
      </c>
      <c r="C18" s="4" t="s">
        <v>35</v>
      </c>
      <c r="D18" s="5">
        <v>4</v>
      </c>
      <c r="E18" s="5">
        <v>13</v>
      </c>
      <c r="F18" s="4" t="s">
        <v>37</v>
      </c>
      <c r="G18" s="2">
        <v>4.79</v>
      </c>
      <c r="H18" s="57">
        <v>15</v>
      </c>
      <c r="I18" s="6">
        <f t="shared" si="0"/>
        <v>1.0438413361169103</v>
      </c>
      <c r="J18" s="7" t="s">
        <v>16</v>
      </c>
      <c r="K18" s="58"/>
      <c r="L18" s="6">
        <f t="shared" si="3"/>
        <v>22.179504221113373</v>
      </c>
      <c r="M18" s="6">
        <f t="shared" si="4"/>
        <v>19.461657472884418</v>
      </c>
      <c r="N18" s="74">
        <f t="shared" si="1"/>
        <v>-2.7178467482289541</v>
      </c>
      <c r="O18" s="78">
        <f t="shared" si="2"/>
        <v>-0.12253866096978623</v>
      </c>
      <c r="P18" s="90"/>
      <c r="Q18" s="90"/>
      <c r="R18" s="90"/>
      <c r="S18" s="90"/>
      <c r="T18" s="90"/>
      <c r="U18" s="90"/>
      <c r="V18" s="90"/>
      <c r="W18" s="90"/>
      <c r="X18" s="90"/>
    </row>
    <row r="19" spans="2:24" s="8" customFormat="1" x14ac:dyDescent="0.2">
      <c r="B19" s="81">
        <v>41339</v>
      </c>
      <c r="C19" s="4" t="s">
        <v>38</v>
      </c>
      <c r="D19" s="5">
        <v>6</v>
      </c>
      <c r="E19" s="5">
        <v>3</v>
      </c>
      <c r="F19" s="4" t="s">
        <v>39</v>
      </c>
      <c r="G19" s="2">
        <v>2.64</v>
      </c>
      <c r="H19" s="57">
        <v>3.1</v>
      </c>
      <c r="I19" s="6">
        <f t="shared" si="0"/>
        <v>1.8939393939393938</v>
      </c>
      <c r="J19" s="7">
        <v>1</v>
      </c>
      <c r="K19" s="58">
        <f>I19*H19</f>
        <v>5.8712121212121211</v>
      </c>
      <c r="L19" s="6">
        <f t="shared" si="3"/>
        <v>24.073443615052767</v>
      </c>
      <c r="M19" s="6">
        <f t="shared" si="4"/>
        <v>25.33286959409654</v>
      </c>
      <c r="N19" s="74">
        <f t="shared" si="1"/>
        <v>1.2594259790437725</v>
      </c>
      <c r="O19" s="78">
        <f t="shared" si="2"/>
        <v>5.2315987657713919E-2</v>
      </c>
      <c r="P19" s="90"/>
      <c r="Q19" s="90"/>
      <c r="R19" s="90"/>
      <c r="S19" s="90"/>
      <c r="T19" s="90"/>
      <c r="U19" s="90"/>
      <c r="V19" s="90"/>
      <c r="W19" s="90"/>
      <c r="X19" s="90"/>
    </row>
    <row r="20" spans="2:24" s="8" customFormat="1" x14ac:dyDescent="0.2">
      <c r="B20" s="81">
        <v>41339</v>
      </c>
      <c r="C20" s="4" t="s">
        <v>38</v>
      </c>
      <c r="D20" s="5">
        <v>6</v>
      </c>
      <c r="E20" s="5">
        <v>5</v>
      </c>
      <c r="F20" s="4" t="s">
        <v>40</v>
      </c>
      <c r="G20" s="2">
        <v>4.34</v>
      </c>
      <c r="H20" s="57">
        <v>5</v>
      </c>
      <c r="I20" s="6">
        <f t="shared" si="0"/>
        <v>1.1520737327188941</v>
      </c>
      <c r="J20" s="7">
        <v>2</v>
      </c>
      <c r="K20" s="58"/>
      <c r="L20" s="6">
        <f t="shared" si="3"/>
        <v>25.22551734777166</v>
      </c>
      <c r="M20" s="6">
        <f t="shared" si="4"/>
        <v>25.33286959409654</v>
      </c>
      <c r="N20" s="74">
        <f t="shared" si="1"/>
        <v>0.10735224632487927</v>
      </c>
      <c r="O20" s="78">
        <f t="shared" si="2"/>
        <v>4.25570048157456E-3</v>
      </c>
      <c r="P20" s="90"/>
      <c r="Q20" s="90"/>
      <c r="R20" s="90"/>
      <c r="S20" s="90"/>
      <c r="T20" s="90"/>
      <c r="U20" s="90"/>
      <c r="V20" s="90"/>
      <c r="W20" s="90"/>
      <c r="X20" s="90"/>
    </row>
    <row r="21" spans="2:24" s="8" customFormat="1" x14ac:dyDescent="0.2">
      <c r="B21" s="81">
        <v>41339</v>
      </c>
      <c r="C21" s="4" t="s">
        <v>33</v>
      </c>
      <c r="D21" s="5">
        <v>4</v>
      </c>
      <c r="E21" s="5">
        <v>4</v>
      </c>
      <c r="F21" s="4" t="s">
        <v>41</v>
      </c>
      <c r="G21" s="2">
        <v>3.63</v>
      </c>
      <c r="H21" s="57">
        <v>5.5</v>
      </c>
      <c r="I21" s="6">
        <f t="shared" si="0"/>
        <v>1.3774104683195594</v>
      </c>
      <c r="J21" s="7">
        <v>2</v>
      </c>
      <c r="K21" s="58"/>
      <c r="L21" s="6">
        <f t="shared" si="3"/>
        <v>26.602927816091221</v>
      </c>
      <c r="M21" s="6">
        <f t="shared" si="4"/>
        <v>25.33286959409654</v>
      </c>
      <c r="N21" s="74">
        <f t="shared" si="1"/>
        <v>-1.270058221994681</v>
      </c>
      <c r="O21" s="78">
        <f t="shared" si="2"/>
        <v>-4.7741294897115247E-2</v>
      </c>
      <c r="P21" s="90"/>
      <c r="Q21" s="90"/>
      <c r="R21" s="90"/>
      <c r="S21" s="90"/>
      <c r="T21" s="90"/>
      <c r="U21" s="90"/>
      <c r="V21" s="90"/>
      <c r="W21" s="90"/>
      <c r="X21" s="90"/>
    </row>
    <row r="22" spans="2:24" s="8" customFormat="1" x14ac:dyDescent="0.2">
      <c r="B22" s="81">
        <v>41339</v>
      </c>
      <c r="C22" s="4" t="s">
        <v>33</v>
      </c>
      <c r="D22" s="5">
        <v>4</v>
      </c>
      <c r="E22" s="5">
        <v>1</v>
      </c>
      <c r="F22" s="4" t="s">
        <v>42</v>
      </c>
      <c r="G22" s="2">
        <v>3.65</v>
      </c>
      <c r="H22" s="57">
        <v>5</v>
      </c>
      <c r="I22" s="6">
        <f t="shared" si="0"/>
        <v>1.3698630136986301</v>
      </c>
      <c r="J22" s="7" t="s">
        <v>16</v>
      </c>
      <c r="K22" s="58"/>
      <c r="L22" s="6">
        <f t="shared" si="3"/>
        <v>27.972790829789851</v>
      </c>
      <c r="M22" s="6">
        <f t="shared" si="4"/>
        <v>25.33286959409654</v>
      </c>
      <c r="N22" s="74">
        <f t="shared" si="1"/>
        <v>-2.6399212356933113</v>
      </c>
      <c r="O22" s="78">
        <f t="shared" si="2"/>
        <v>-9.43746103760911E-2</v>
      </c>
      <c r="P22" s="90"/>
      <c r="Q22" s="90"/>
      <c r="R22" s="90"/>
      <c r="S22" s="90"/>
      <c r="T22" s="90"/>
      <c r="U22" s="90"/>
      <c r="V22" s="90"/>
      <c r="W22" s="90"/>
      <c r="X22" s="90"/>
    </row>
    <row r="23" spans="2:24" s="8" customFormat="1" x14ac:dyDescent="0.2">
      <c r="B23" s="81">
        <v>41339</v>
      </c>
      <c r="C23" s="4" t="s">
        <v>35</v>
      </c>
      <c r="D23" s="5">
        <v>5</v>
      </c>
      <c r="E23" s="5">
        <v>1</v>
      </c>
      <c r="F23" s="4" t="s">
        <v>43</v>
      </c>
      <c r="G23" s="2">
        <v>7.47</v>
      </c>
      <c r="H23" s="57">
        <v>11</v>
      </c>
      <c r="I23" s="6">
        <f t="shared" si="0"/>
        <v>0.66934404283801874</v>
      </c>
      <c r="J23" s="7" t="s">
        <v>16</v>
      </c>
      <c r="K23" s="58"/>
      <c r="L23" s="6">
        <f t="shared" si="3"/>
        <v>28.642134872627871</v>
      </c>
      <c r="M23" s="6">
        <f t="shared" si="4"/>
        <v>25.33286959409654</v>
      </c>
      <c r="N23" s="74">
        <f t="shared" si="1"/>
        <v>-3.3092652785313312</v>
      </c>
      <c r="O23" s="78">
        <f t="shared" si="2"/>
        <v>-0.11553835959671645</v>
      </c>
      <c r="P23" s="90"/>
      <c r="Q23" s="90"/>
      <c r="R23" s="90"/>
      <c r="S23" s="90"/>
      <c r="T23" s="90"/>
      <c r="U23" s="90"/>
      <c r="V23" s="90"/>
      <c r="W23" s="90"/>
      <c r="X23" s="90"/>
    </row>
    <row r="24" spans="2:24" s="8" customFormat="1" x14ac:dyDescent="0.2">
      <c r="B24" s="81">
        <v>41339</v>
      </c>
      <c r="C24" s="4" t="s">
        <v>35</v>
      </c>
      <c r="D24" s="5">
        <v>5</v>
      </c>
      <c r="E24" s="5">
        <v>10</v>
      </c>
      <c r="F24" s="4" t="s">
        <v>44</v>
      </c>
      <c r="G24" s="2">
        <v>9.27</v>
      </c>
      <c r="H24" s="57">
        <v>12</v>
      </c>
      <c r="I24" s="6">
        <f t="shared" si="0"/>
        <v>0.53937432578209277</v>
      </c>
      <c r="J24" s="7">
        <v>2</v>
      </c>
      <c r="K24" s="58"/>
      <c r="L24" s="6">
        <f t="shared" si="3"/>
        <v>29.181509198409962</v>
      </c>
      <c r="M24" s="6">
        <f t="shared" si="4"/>
        <v>25.33286959409654</v>
      </c>
      <c r="N24" s="74">
        <f t="shared" si="1"/>
        <v>-3.8486396043134228</v>
      </c>
      <c r="O24" s="78">
        <f t="shared" si="2"/>
        <v>-0.13188624269381952</v>
      </c>
      <c r="P24" s="90"/>
      <c r="Q24" s="90"/>
      <c r="R24" s="90"/>
      <c r="S24" s="90"/>
      <c r="T24" s="90"/>
      <c r="U24" s="90"/>
      <c r="V24" s="90"/>
      <c r="W24" s="90"/>
      <c r="X24" s="90"/>
    </row>
    <row r="25" spans="2:24" s="8" customFormat="1" x14ac:dyDescent="0.2">
      <c r="B25" s="81">
        <v>41339</v>
      </c>
      <c r="C25" s="4" t="s">
        <v>33</v>
      </c>
      <c r="D25" s="5">
        <v>5</v>
      </c>
      <c r="E25" s="5">
        <v>4</v>
      </c>
      <c r="F25" s="4" t="s">
        <v>45</v>
      </c>
      <c r="G25" s="2">
        <v>3.9</v>
      </c>
      <c r="H25" s="57">
        <v>4</v>
      </c>
      <c r="I25" s="6">
        <f t="shared" si="0"/>
        <v>1.2820512820512822</v>
      </c>
      <c r="J25" s="7" t="s">
        <v>16</v>
      </c>
      <c r="K25" s="58"/>
      <c r="L25" s="6">
        <f t="shared" si="3"/>
        <v>30.463560480461243</v>
      </c>
      <c r="M25" s="6">
        <f t="shared" si="4"/>
        <v>25.33286959409654</v>
      </c>
      <c r="N25" s="74">
        <f t="shared" si="1"/>
        <v>-5.1306908863647038</v>
      </c>
      <c r="O25" s="78">
        <f t="shared" si="2"/>
        <v>-0.16842059186270866</v>
      </c>
      <c r="P25" s="90"/>
      <c r="Q25" s="90"/>
      <c r="R25" s="90"/>
      <c r="S25" s="90"/>
      <c r="T25" s="90"/>
      <c r="U25" s="90"/>
      <c r="V25" s="90"/>
      <c r="W25" s="90"/>
      <c r="X25" s="90"/>
    </row>
    <row r="26" spans="2:24" s="8" customFormat="1" x14ac:dyDescent="0.2">
      <c r="B26" s="81">
        <v>41339</v>
      </c>
      <c r="C26" s="4" t="s">
        <v>33</v>
      </c>
      <c r="D26" s="5">
        <v>5</v>
      </c>
      <c r="E26" s="5">
        <v>5</v>
      </c>
      <c r="F26" s="4" t="s">
        <v>46</v>
      </c>
      <c r="G26" s="2">
        <v>4.47</v>
      </c>
      <c r="H26" s="57">
        <v>7</v>
      </c>
      <c r="I26" s="6">
        <f t="shared" si="0"/>
        <v>1.1185682326621924</v>
      </c>
      <c r="J26" s="7">
        <v>1</v>
      </c>
      <c r="K26" s="58">
        <f>I26*H26</f>
        <v>7.8299776286353469</v>
      </c>
      <c r="L26" s="6">
        <f t="shared" si="3"/>
        <v>31.582128713123435</v>
      </c>
      <c r="M26" s="6">
        <f t="shared" si="4"/>
        <v>33.162847222731884</v>
      </c>
      <c r="N26" s="74">
        <f t="shared" si="1"/>
        <v>1.5807185096084488</v>
      </c>
      <c r="O26" s="78">
        <f t="shared" si="2"/>
        <v>5.0051043866197888E-2</v>
      </c>
      <c r="P26" s="90"/>
      <c r="Q26" s="90"/>
      <c r="R26" s="90"/>
      <c r="S26" s="90"/>
      <c r="T26" s="90"/>
      <c r="U26" s="90"/>
      <c r="V26" s="90"/>
      <c r="W26" s="90"/>
      <c r="X26" s="90"/>
    </row>
    <row r="27" spans="2:24" s="8" customFormat="1" x14ac:dyDescent="0.2">
      <c r="B27" s="81">
        <v>41339</v>
      </c>
      <c r="C27" s="4" t="s">
        <v>35</v>
      </c>
      <c r="D27" s="5">
        <v>6</v>
      </c>
      <c r="E27" s="5">
        <v>3</v>
      </c>
      <c r="F27" s="4" t="s">
        <v>47</v>
      </c>
      <c r="G27" s="2">
        <v>4.76</v>
      </c>
      <c r="H27" s="57">
        <v>5</v>
      </c>
      <c r="I27" s="6">
        <f t="shared" si="0"/>
        <v>1.0504201680672269</v>
      </c>
      <c r="J27" s="7" t="s">
        <v>16</v>
      </c>
      <c r="K27" s="58"/>
      <c r="L27" s="6">
        <f t="shared" si="3"/>
        <v>32.632548881190665</v>
      </c>
      <c r="M27" s="6">
        <f t="shared" si="4"/>
        <v>33.162847222731884</v>
      </c>
      <c r="N27" s="74">
        <f t="shared" si="1"/>
        <v>0.53029834154121858</v>
      </c>
      <c r="O27" s="78">
        <f t="shared" si="2"/>
        <v>1.6250595179430848E-2</v>
      </c>
      <c r="P27" s="90"/>
      <c r="Q27" s="90"/>
      <c r="R27" s="90"/>
      <c r="S27" s="90"/>
      <c r="T27" s="90"/>
      <c r="U27" s="90"/>
      <c r="V27" s="90"/>
      <c r="W27" s="90"/>
      <c r="X27" s="90"/>
    </row>
    <row r="28" spans="2:24" s="8" customFormat="1" x14ac:dyDescent="0.2">
      <c r="B28" s="81">
        <v>41339</v>
      </c>
      <c r="C28" s="4" t="s">
        <v>35</v>
      </c>
      <c r="D28" s="5">
        <v>6</v>
      </c>
      <c r="E28" s="5">
        <v>8</v>
      </c>
      <c r="F28" s="4" t="s">
        <v>48</v>
      </c>
      <c r="G28" s="2">
        <v>5.95</v>
      </c>
      <c r="H28" s="57">
        <v>12</v>
      </c>
      <c r="I28" s="6">
        <f t="shared" si="0"/>
        <v>0.84033613445378152</v>
      </c>
      <c r="J28" s="7">
        <v>3</v>
      </c>
      <c r="K28" s="58"/>
      <c r="L28" s="6">
        <f t="shared" si="3"/>
        <v>33.472885015644444</v>
      </c>
      <c r="M28" s="6">
        <f t="shared" si="4"/>
        <v>33.162847222731884</v>
      </c>
      <c r="N28" s="74">
        <f t="shared" si="1"/>
        <v>-0.31003779291255995</v>
      </c>
      <c r="O28" s="78">
        <f t="shared" si="2"/>
        <v>-9.262356464572909E-3</v>
      </c>
      <c r="P28" s="90"/>
      <c r="Q28" s="90"/>
      <c r="R28" s="90"/>
      <c r="S28" s="90"/>
      <c r="T28" s="90"/>
      <c r="U28" s="90"/>
      <c r="V28" s="90"/>
      <c r="W28" s="90"/>
      <c r="X28" s="90"/>
    </row>
    <row r="29" spans="2:24" s="8" customFormat="1" x14ac:dyDescent="0.2">
      <c r="B29" s="81">
        <v>41339</v>
      </c>
      <c r="C29" s="4" t="s">
        <v>49</v>
      </c>
      <c r="D29" s="5">
        <v>6</v>
      </c>
      <c r="E29" s="5">
        <v>7</v>
      </c>
      <c r="F29" s="4" t="s">
        <v>50</v>
      </c>
      <c r="G29" s="2">
        <v>3.6</v>
      </c>
      <c r="H29" s="57">
        <v>6.5</v>
      </c>
      <c r="I29" s="6">
        <f t="shared" si="0"/>
        <v>1.3888888888888888</v>
      </c>
      <c r="J29" s="7">
        <v>2</v>
      </c>
      <c r="K29" s="58"/>
      <c r="L29" s="6">
        <f t="shared" si="3"/>
        <v>34.861773904533329</v>
      </c>
      <c r="M29" s="6">
        <f t="shared" si="4"/>
        <v>33.162847222731884</v>
      </c>
      <c r="N29" s="74">
        <f t="shared" si="1"/>
        <v>-1.6989266818014457</v>
      </c>
      <c r="O29" s="78">
        <f t="shared" si="2"/>
        <v>-4.8733225292948212E-2</v>
      </c>
    </row>
    <row r="30" spans="2:24" s="8" customFormat="1" x14ac:dyDescent="0.2">
      <c r="B30" s="81">
        <v>41339</v>
      </c>
      <c r="C30" s="4" t="s">
        <v>33</v>
      </c>
      <c r="D30" s="5">
        <v>6</v>
      </c>
      <c r="E30" s="5">
        <v>4</v>
      </c>
      <c r="F30" s="4" t="s">
        <v>51</v>
      </c>
      <c r="G30" s="2">
        <v>4.5599999999999996</v>
      </c>
      <c r="H30" s="57">
        <v>6</v>
      </c>
      <c r="I30" s="6">
        <f t="shared" si="0"/>
        <v>1.0964912280701755</v>
      </c>
      <c r="J30" s="7">
        <v>1</v>
      </c>
      <c r="K30" s="58">
        <f>I30*H30</f>
        <v>6.5789473684210531</v>
      </c>
      <c r="L30" s="6">
        <f t="shared" si="3"/>
        <v>35.958265132603508</v>
      </c>
      <c r="M30" s="6">
        <f t="shared" si="4"/>
        <v>39.741794591152939</v>
      </c>
      <c r="N30" s="74">
        <f t="shared" si="1"/>
        <v>3.783529458549431</v>
      </c>
      <c r="O30" s="78">
        <f t="shared" si="2"/>
        <v>0.10522002228408092</v>
      </c>
    </row>
    <row r="31" spans="2:24" s="8" customFormat="1" x14ac:dyDescent="0.2">
      <c r="B31" s="81">
        <v>41339</v>
      </c>
      <c r="C31" s="4" t="s">
        <v>30</v>
      </c>
      <c r="D31" s="5">
        <v>9</v>
      </c>
      <c r="E31" s="5">
        <v>7</v>
      </c>
      <c r="F31" s="4" t="s">
        <v>52</v>
      </c>
      <c r="G31" s="2">
        <v>3.38</v>
      </c>
      <c r="H31" s="57">
        <v>4</v>
      </c>
      <c r="I31" s="6">
        <f t="shared" si="0"/>
        <v>1.4792899408284024</v>
      </c>
      <c r="J31" s="7" t="s">
        <v>16</v>
      </c>
      <c r="K31" s="58"/>
      <c r="L31" s="6">
        <f t="shared" si="3"/>
        <v>37.437555073431909</v>
      </c>
      <c r="M31" s="6">
        <f t="shared" si="4"/>
        <v>39.741794591152939</v>
      </c>
      <c r="N31" s="74">
        <f t="shared" si="1"/>
        <v>2.3042395177210295</v>
      </c>
      <c r="O31" s="78">
        <f t="shared" si="2"/>
        <v>6.1548878210699869E-2</v>
      </c>
    </row>
    <row r="32" spans="2:24" s="8" customFormat="1" x14ac:dyDescent="0.2">
      <c r="B32" s="81">
        <v>41339</v>
      </c>
      <c r="C32" s="4" t="s">
        <v>49</v>
      </c>
      <c r="D32" s="5">
        <v>7</v>
      </c>
      <c r="E32" s="5">
        <v>13</v>
      </c>
      <c r="F32" s="4" t="s">
        <v>53</v>
      </c>
      <c r="G32" s="2">
        <v>3.57</v>
      </c>
      <c r="H32" s="57">
        <v>5.5</v>
      </c>
      <c r="I32" s="6">
        <f t="shared" si="0"/>
        <v>1.400560224089636</v>
      </c>
      <c r="J32" s="7" t="s">
        <v>16</v>
      </c>
      <c r="K32" s="58"/>
      <c r="L32" s="6">
        <f t="shared" si="3"/>
        <v>38.838115297521547</v>
      </c>
      <c r="M32" s="6">
        <f t="shared" si="4"/>
        <v>39.741794591152939</v>
      </c>
      <c r="N32" s="74">
        <f t="shared" si="1"/>
        <v>0.90367929363139154</v>
      </c>
      <c r="O32" s="78">
        <f t="shared" si="2"/>
        <v>2.3267846204912519E-2</v>
      </c>
    </row>
    <row r="33" spans="2:15" s="8" customFormat="1" x14ac:dyDescent="0.2">
      <c r="B33" s="81">
        <v>41339</v>
      </c>
      <c r="C33" s="4" t="s">
        <v>33</v>
      </c>
      <c r="D33" s="5">
        <v>7</v>
      </c>
      <c r="E33" s="5">
        <v>4</v>
      </c>
      <c r="F33" s="4" t="s">
        <v>54</v>
      </c>
      <c r="G33" s="2">
        <v>5.0599999999999996</v>
      </c>
      <c r="H33" s="57">
        <v>10</v>
      </c>
      <c r="I33" s="6">
        <f t="shared" si="0"/>
        <v>0.98814229249011865</v>
      </c>
      <c r="J33" s="7" t="s">
        <v>16</v>
      </c>
      <c r="K33" s="58"/>
      <c r="L33" s="6">
        <f t="shared" si="3"/>
        <v>39.826257590011664</v>
      </c>
      <c r="M33" s="6">
        <f t="shared" si="4"/>
        <v>39.741794591152939</v>
      </c>
      <c r="N33" s="74">
        <f t="shared" si="1"/>
        <v>-8.4462998858725769E-2</v>
      </c>
      <c r="O33" s="78">
        <f t="shared" si="2"/>
        <v>-2.1207867364346307E-3</v>
      </c>
    </row>
    <row r="34" spans="2:15" s="8" customFormat="1" x14ac:dyDescent="0.2">
      <c r="B34" s="81">
        <v>41339</v>
      </c>
      <c r="C34" s="4" t="s">
        <v>24</v>
      </c>
      <c r="D34" s="5">
        <v>5</v>
      </c>
      <c r="E34" s="5">
        <v>8</v>
      </c>
      <c r="F34" s="4" t="s">
        <v>55</v>
      </c>
      <c r="G34" s="2">
        <v>4.3600000000000003</v>
      </c>
      <c r="H34" s="57">
        <v>5</v>
      </c>
      <c r="I34" s="6">
        <f t="shared" si="0"/>
        <v>1.1467889908256881</v>
      </c>
      <c r="J34" s="7">
        <v>2</v>
      </c>
      <c r="K34" s="58"/>
      <c r="L34" s="6">
        <f t="shared" si="3"/>
        <v>40.973046580837355</v>
      </c>
      <c r="M34" s="6">
        <f t="shared" si="4"/>
        <v>39.741794591152939</v>
      </c>
      <c r="N34" s="74">
        <f t="shared" si="1"/>
        <v>-1.2312519896844165</v>
      </c>
      <c r="O34" s="78">
        <f t="shared" si="2"/>
        <v>-3.0050291409383739E-2</v>
      </c>
    </row>
    <row r="35" spans="2:15" s="8" customFormat="1" x14ac:dyDescent="0.2">
      <c r="B35" s="81">
        <v>41339</v>
      </c>
      <c r="C35" s="4" t="s">
        <v>24</v>
      </c>
      <c r="D35" s="5">
        <v>7</v>
      </c>
      <c r="E35" s="5">
        <v>2</v>
      </c>
      <c r="F35" s="4" t="s">
        <v>56</v>
      </c>
      <c r="G35" s="2">
        <v>5.07</v>
      </c>
      <c r="H35" s="57">
        <v>7</v>
      </c>
      <c r="I35" s="6">
        <f t="shared" si="0"/>
        <v>0.98619329388560151</v>
      </c>
      <c r="J35" s="7" t="s">
        <v>16</v>
      </c>
      <c r="K35" s="58"/>
      <c r="L35" s="6">
        <f t="shared" si="3"/>
        <v>41.959239874722954</v>
      </c>
      <c r="M35" s="6">
        <f t="shared" si="4"/>
        <v>39.741794591152939</v>
      </c>
      <c r="N35" s="74">
        <f t="shared" si="1"/>
        <v>-2.2174452835700151</v>
      </c>
      <c r="O35" s="78">
        <f t="shared" si="2"/>
        <v>-5.2847603774296363E-2</v>
      </c>
    </row>
    <row r="36" spans="2:15" s="8" customFormat="1" x14ac:dyDescent="0.2">
      <c r="B36" s="81">
        <v>41339</v>
      </c>
      <c r="C36" s="4" t="s">
        <v>24</v>
      </c>
      <c r="D36" s="5">
        <v>8</v>
      </c>
      <c r="E36" s="5">
        <v>3</v>
      </c>
      <c r="F36" s="4" t="s">
        <v>57</v>
      </c>
      <c r="G36" s="2">
        <v>3.87</v>
      </c>
      <c r="H36" s="57">
        <v>9</v>
      </c>
      <c r="I36" s="6">
        <f t="shared" si="0"/>
        <v>1.2919896640826873</v>
      </c>
      <c r="J36" s="7">
        <v>1</v>
      </c>
      <c r="K36" s="58">
        <f>I36*H36</f>
        <v>11.627906976744185</v>
      </c>
      <c r="L36" s="6">
        <f t="shared" si="3"/>
        <v>43.251229538805639</v>
      </c>
      <c r="M36" s="6">
        <f t="shared" si="4"/>
        <v>51.369701567897124</v>
      </c>
      <c r="N36" s="74">
        <f t="shared" si="1"/>
        <v>8.1184720290914854</v>
      </c>
      <c r="O36" s="78">
        <f t="shared" si="2"/>
        <v>0.18770499973434218</v>
      </c>
    </row>
    <row r="37" spans="2:15" x14ac:dyDescent="0.2">
      <c r="B37" s="81">
        <v>41346</v>
      </c>
      <c r="C37" s="9" t="s">
        <v>58</v>
      </c>
      <c r="D37" s="10">
        <v>4</v>
      </c>
      <c r="E37" s="10">
        <v>7</v>
      </c>
      <c r="F37" s="9" t="s">
        <v>59</v>
      </c>
      <c r="G37" s="2">
        <v>3.03</v>
      </c>
      <c r="H37" s="57">
        <v>4.8</v>
      </c>
      <c r="I37" s="6">
        <f>5/3.03</f>
        <v>1.6501650165016504</v>
      </c>
      <c r="J37" s="7" t="s">
        <v>16</v>
      </c>
      <c r="K37" s="58"/>
      <c r="L37" s="6">
        <f t="shared" si="3"/>
        <v>44.901394555307292</v>
      </c>
      <c r="M37" s="6">
        <f t="shared" si="4"/>
        <v>51.369701567897124</v>
      </c>
      <c r="N37" s="74">
        <f t="shared" si="1"/>
        <v>6.4683070125898325</v>
      </c>
      <c r="O37" s="78">
        <f t="shared" si="2"/>
        <v>0.1440558155632003</v>
      </c>
    </row>
    <row r="38" spans="2:15" x14ac:dyDescent="0.2">
      <c r="B38" s="81">
        <v>41346</v>
      </c>
      <c r="C38" s="9" t="s">
        <v>60</v>
      </c>
      <c r="D38" s="10">
        <v>7</v>
      </c>
      <c r="E38" s="10">
        <v>6</v>
      </c>
      <c r="F38" s="9" t="s">
        <v>61</v>
      </c>
      <c r="G38" s="2">
        <v>5.46</v>
      </c>
      <c r="H38" s="57">
        <v>11</v>
      </c>
      <c r="I38" s="6">
        <f>5/5.46</f>
        <v>0.91575091575091572</v>
      </c>
      <c r="J38" s="7" t="s">
        <v>16</v>
      </c>
      <c r="K38" s="58"/>
      <c r="L38" s="6">
        <f t="shared" si="3"/>
        <v>45.817145471058204</v>
      </c>
      <c r="M38" s="6">
        <f t="shared" si="4"/>
        <v>51.369701567897124</v>
      </c>
      <c r="N38" s="74">
        <f t="shared" si="1"/>
        <v>5.55255609683892</v>
      </c>
      <c r="O38" s="78">
        <f t="shared" si="2"/>
        <v>0.1211894813557593</v>
      </c>
    </row>
    <row r="39" spans="2:15" x14ac:dyDescent="0.2">
      <c r="B39" s="81">
        <v>41346</v>
      </c>
      <c r="C39" s="9" t="s">
        <v>60</v>
      </c>
      <c r="D39" s="10">
        <v>7</v>
      </c>
      <c r="E39" s="10">
        <v>5</v>
      </c>
      <c r="F39" s="9" t="s">
        <v>62</v>
      </c>
      <c r="G39" s="2">
        <v>6</v>
      </c>
      <c r="H39" s="57">
        <v>10</v>
      </c>
      <c r="I39" s="6">
        <f>5/6</f>
        <v>0.83333333333333337</v>
      </c>
      <c r="J39" s="7" t="s">
        <v>16</v>
      </c>
      <c r="K39" s="58"/>
      <c r="L39" s="6">
        <f t="shared" si="3"/>
        <v>46.65047880439154</v>
      </c>
      <c r="M39" s="6">
        <f t="shared" si="4"/>
        <v>51.369701567897124</v>
      </c>
      <c r="N39" s="74">
        <f t="shared" si="1"/>
        <v>4.7192227635055843</v>
      </c>
      <c r="O39" s="78">
        <f t="shared" si="2"/>
        <v>0.10116129318401187</v>
      </c>
    </row>
    <row r="40" spans="2:15" x14ac:dyDescent="0.2">
      <c r="B40" s="81">
        <v>41346</v>
      </c>
      <c r="C40" s="9" t="s">
        <v>58</v>
      </c>
      <c r="D40" s="10">
        <v>8</v>
      </c>
      <c r="E40" s="10">
        <v>9</v>
      </c>
      <c r="F40" s="9" t="s">
        <v>63</v>
      </c>
      <c r="G40" s="2">
        <v>4.83</v>
      </c>
      <c r="H40" s="57">
        <v>5.5</v>
      </c>
      <c r="I40" s="6">
        <f>5/4.83</f>
        <v>1.0351966873706004</v>
      </c>
      <c r="J40" s="7">
        <v>2</v>
      </c>
      <c r="K40" s="58"/>
      <c r="L40" s="6">
        <f t="shared" si="3"/>
        <v>47.68567549176214</v>
      </c>
      <c r="M40" s="6">
        <f t="shared" si="4"/>
        <v>51.369701567897124</v>
      </c>
      <c r="N40" s="74">
        <f t="shared" si="1"/>
        <v>3.6840260761349839</v>
      </c>
      <c r="O40" s="78">
        <f t="shared" si="2"/>
        <v>7.7256451505471738E-2</v>
      </c>
    </row>
    <row r="41" spans="2:15" x14ac:dyDescent="0.2">
      <c r="B41" s="81">
        <v>41346</v>
      </c>
      <c r="C41" s="9" t="s">
        <v>58</v>
      </c>
      <c r="D41" s="10">
        <v>8</v>
      </c>
      <c r="E41" s="10">
        <v>4</v>
      </c>
      <c r="F41" s="9" t="s">
        <v>64</v>
      </c>
      <c r="G41" s="2">
        <v>5.62</v>
      </c>
      <c r="H41" s="57">
        <v>7</v>
      </c>
      <c r="I41" s="6">
        <f>5/5.62</f>
        <v>0.88967971530249113</v>
      </c>
      <c r="J41" s="7">
        <v>1</v>
      </c>
      <c r="K41" s="58">
        <f>I41*H41</f>
        <v>6.2277580071174379</v>
      </c>
      <c r="L41" s="6">
        <f t="shared" si="3"/>
        <v>48.575355207064632</v>
      </c>
      <c r="M41" s="6">
        <f t="shared" si="4"/>
        <v>57.597459575014561</v>
      </c>
      <c r="N41" s="74">
        <f t="shared" si="1"/>
        <v>9.0221043679499289</v>
      </c>
      <c r="O41" s="78">
        <f t="shared" si="2"/>
        <v>0.18573419235929303</v>
      </c>
    </row>
    <row r="42" spans="2:15" x14ac:dyDescent="0.2">
      <c r="B42" s="81">
        <v>41349</v>
      </c>
      <c r="C42" s="9" t="s">
        <v>65</v>
      </c>
      <c r="D42" s="5">
        <v>1</v>
      </c>
      <c r="E42" s="5">
        <v>1</v>
      </c>
      <c r="F42" s="4" t="s">
        <v>66</v>
      </c>
      <c r="G42" s="2">
        <v>3.61</v>
      </c>
      <c r="H42" s="57">
        <v>8</v>
      </c>
      <c r="I42" s="6">
        <f t="shared" ref="I42:I105" si="5">5/G42</f>
        <v>1.3850415512465375</v>
      </c>
      <c r="J42" s="7">
        <v>1</v>
      </c>
      <c r="K42" s="58">
        <f>I42*H42</f>
        <v>11.0803324099723</v>
      </c>
      <c r="L42" s="6">
        <f t="shared" si="3"/>
        <v>49.96039675831117</v>
      </c>
      <c r="M42" s="6">
        <f t="shared" si="4"/>
        <v>68.677791984986868</v>
      </c>
      <c r="N42" s="74">
        <f t="shared" si="1"/>
        <v>18.717395226675698</v>
      </c>
      <c r="O42" s="78">
        <f t="shared" si="2"/>
        <v>0.37464464738386938</v>
      </c>
    </row>
    <row r="43" spans="2:15" x14ac:dyDescent="0.2">
      <c r="B43" s="81">
        <v>41349</v>
      </c>
      <c r="C43" s="9" t="s">
        <v>65</v>
      </c>
      <c r="D43" s="5">
        <v>1</v>
      </c>
      <c r="E43" s="5">
        <v>7</v>
      </c>
      <c r="F43" s="4" t="s">
        <v>67</v>
      </c>
      <c r="G43" s="2">
        <v>5.01</v>
      </c>
      <c r="H43" s="57">
        <v>7</v>
      </c>
      <c r="I43" s="6">
        <f t="shared" si="5"/>
        <v>0.99800399201596812</v>
      </c>
      <c r="J43" s="7" t="s">
        <v>16</v>
      </c>
      <c r="K43" s="58"/>
      <c r="L43" s="6">
        <f t="shared" si="3"/>
        <v>50.958400750327137</v>
      </c>
      <c r="M43" s="6">
        <f t="shared" si="4"/>
        <v>68.677791984986868</v>
      </c>
      <c r="N43" s="74">
        <f t="shared" si="1"/>
        <v>17.719391234659732</v>
      </c>
      <c r="O43" s="78">
        <f t="shared" si="2"/>
        <v>0.3477226713113829</v>
      </c>
    </row>
    <row r="44" spans="2:15" x14ac:dyDescent="0.2">
      <c r="B44" s="81">
        <v>41349</v>
      </c>
      <c r="C44" s="9" t="s">
        <v>68</v>
      </c>
      <c r="D44" s="5">
        <v>4</v>
      </c>
      <c r="E44" s="5">
        <v>6</v>
      </c>
      <c r="F44" s="4" t="s">
        <v>69</v>
      </c>
      <c r="G44" s="2">
        <v>5.47</v>
      </c>
      <c r="H44" s="57">
        <v>6</v>
      </c>
      <c r="I44" s="6">
        <f t="shared" si="5"/>
        <v>0.91407678244972579</v>
      </c>
      <c r="J44" s="7" t="s">
        <v>16</v>
      </c>
      <c r="K44" s="58"/>
      <c r="L44" s="6">
        <f t="shared" si="3"/>
        <v>51.872477532776863</v>
      </c>
      <c r="M44" s="6">
        <f t="shared" si="4"/>
        <v>68.677791984986868</v>
      </c>
      <c r="N44" s="74">
        <f t="shared" si="1"/>
        <v>16.805314452210006</v>
      </c>
      <c r="O44" s="78">
        <f t="shared" si="2"/>
        <v>0.32397362245886879</v>
      </c>
    </row>
    <row r="45" spans="2:15" x14ac:dyDescent="0.2">
      <c r="B45" s="81">
        <v>41349</v>
      </c>
      <c r="C45" s="9" t="s">
        <v>68</v>
      </c>
      <c r="D45" s="5">
        <v>4</v>
      </c>
      <c r="E45" s="5">
        <v>8</v>
      </c>
      <c r="F45" s="4" t="s">
        <v>70</v>
      </c>
      <c r="G45" s="2">
        <v>5.76</v>
      </c>
      <c r="H45" s="57">
        <v>8.5</v>
      </c>
      <c r="I45" s="6">
        <f t="shared" si="5"/>
        <v>0.86805555555555558</v>
      </c>
      <c r="J45" s="7">
        <v>1</v>
      </c>
      <c r="K45" s="58">
        <f>H45*I45</f>
        <v>7.3784722222222223</v>
      </c>
      <c r="L45" s="6">
        <f t="shared" si="3"/>
        <v>52.74053308833242</v>
      </c>
      <c r="M45" s="6">
        <f t="shared" si="4"/>
        <v>76.056264207209097</v>
      </c>
      <c r="N45" s="74">
        <f t="shared" si="1"/>
        <v>23.315731118876677</v>
      </c>
      <c r="O45" s="78">
        <f t="shared" si="2"/>
        <v>0.44208372106945437</v>
      </c>
    </row>
    <row r="46" spans="2:15" x14ac:dyDescent="0.2">
      <c r="B46" s="81">
        <v>41349</v>
      </c>
      <c r="C46" s="9" t="s">
        <v>68</v>
      </c>
      <c r="D46" s="5">
        <v>4</v>
      </c>
      <c r="E46" s="5">
        <v>1</v>
      </c>
      <c r="F46" s="4" t="s">
        <v>71</v>
      </c>
      <c r="G46" s="2">
        <v>5.91</v>
      </c>
      <c r="H46" s="57">
        <v>16</v>
      </c>
      <c r="I46" s="6">
        <f t="shared" si="5"/>
        <v>0.84602368866328259</v>
      </c>
      <c r="J46" s="7">
        <v>3</v>
      </c>
      <c r="K46" s="58"/>
      <c r="L46" s="6">
        <f t="shared" si="3"/>
        <v>53.5865567769957</v>
      </c>
      <c r="M46" s="6">
        <f t="shared" si="4"/>
        <v>76.056264207209097</v>
      </c>
      <c r="N46" s="74">
        <f t="shared" si="1"/>
        <v>22.469707430213397</v>
      </c>
      <c r="O46" s="78">
        <f t="shared" si="2"/>
        <v>0.41931612668682366</v>
      </c>
    </row>
    <row r="47" spans="2:15" x14ac:dyDescent="0.2">
      <c r="B47" s="81">
        <v>41349</v>
      </c>
      <c r="C47" s="9" t="s">
        <v>72</v>
      </c>
      <c r="D47" s="5">
        <v>6</v>
      </c>
      <c r="E47" s="5">
        <v>3</v>
      </c>
      <c r="F47" s="4" t="s">
        <v>73</v>
      </c>
      <c r="G47" s="2">
        <v>4.41</v>
      </c>
      <c r="H47" s="57">
        <v>5</v>
      </c>
      <c r="I47" s="6">
        <f t="shared" si="5"/>
        <v>1.1337868480725624</v>
      </c>
      <c r="J47" s="7" t="s">
        <v>16</v>
      </c>
      <c r="K47" s="58"/>
      <c r="L47" s="6">
        <f t="shared" si="3"/>
        <v>54.72034362506826</v>
      </c>
      <c r="M47" s="6">
        <f t="shared" si="4"/>
        <v>76.056264207209097</v>
      </c>
      <c r="N47" s="74">
        <f t="shared" si="1"/>
        <v>21.335920582140837</v>
      </c>
      <c r="O47" s="78">
        <f t="shared" si="2"/>
        <v>0.3899083808451545</v>
      </c>
    </row>
    <row r="48" spans="2:15" x14ac:dyDescent="0.2">
      <c r="B48" s="81">
        <v>41349</v>
      </c>
      <c r="C48" s="9" t="s">
        <v>72</v>
      </c>
      <c r="D48" s="5">
        <v>6</v>
      </c>
      <c r="E48" s="5">
        <v>8</v>
      </c>
      <c r="F48" s="4" t="s">
        <v>74</v>
      </c>
      <c r="G48" s="2">
        <v>5.65</v>
      </c>
      <c r="H48" s="57">
        <v>7.5</v>
      </c>
      <c r="I48" s="6">
        <f t="shared" si="5"/>
        <v>0.88495575221238931</v>
      </c>
      <c r="J48" s="7" t="s">
        <v>16</v>
      </c>
      <c r="K48" s="58"/>
      <c r="L48" s="6">
        <f t="shared" si="3"/>
        <v>55.605299377280652</v>
      </c>
      <c r="M48" s="6">
        <f t="shared" si="4"/>
        <v>76.056264207209097</v>
      </c>
      <c r="N48" s="74">
        <f t="shared" si="1"/>
        <v>20.450964829928445</v>
      </c>
      <c r="O48" s="78">
        <f t="shared" si="2"/>
        <v>0.36778805363800182</v>
      </c>
    </row>
    <row r="49" spans="2:15" x14ac:dyDescent="0.2">
      <c r="B49" s="81">
        <v>41349</v>
      </c>
      <c r="C49" s="9" t="s">
        <v>75</v>
      </c>
      <c r="D49" s="5">
        <v>5</v>
      </c>
      <c r="E49" s="5">
        <v>5</v>
      </c>
      <c r="F49" s="4" t="s">
        <v>76</v>
      </c>
      <c r="G49" s="2">
        <v>4.05</v>
      </c>
      <c r="H49" s="57">
        <v>6</v>
      </c>
      <c r="I49" s="6">
        <f t="shared" si="5"/>
        <v>1.2345679012345681</v>
      </c>
      <c r="J49" s="7">
        <v>1</v>
      </c>
      <c r="K49" s="58">
        <f>I49*H49</f>
        <v>7.4074074074074083</v>
      </c>
      <c r="L49" s="6">
        <f t="shared" si="3"/>
        <v>56.839867278515221</v>
      </c>
      <c r="M49" s="6">
        <f t="shared" si="4"/>
        <v>83.463671614616501</v>
      </c>
      <c r="N49" s="74">
        <f t="shared" si="1"/>
        <v>26.62380433610128</v>
      </c>
      <c r="O49" s="78">
        <f t="shared" si="2"/>
        <v>0.46840018477954387</v>
      </c>
    </row>
    <row r="50" spans="2:15" x14ac:dyDescent="0.2">
      <c r="B50" s="81">
        <v>41349</v>
      </c>
      <c r="C50" s="9" t="s">
        <v>75</v>
      </c>
      <c r="D50" s="5">
        <v>5</v>
      </c>
      <c r="E50" s="5">
        <v>4</v>
      </c>
      <c r="F50" s="4" t="s">
        <v>77</v>
      </c>
      <c r="G50" s="2">
        <v>4.24</v>
      </c>
      <c r="H50" s="57">
        <v>7</v>
      </c>
      <c r="I50" s="6">
        <f t="shared" si="5"/>
        <v>1.1792452830188678</v>
      </c>
      <c r="J50" s="7" t="s">
        <v>16</v>
      </c>
      <c r="K50" s="58"/>
      <c r="L50" s="6">
        <f t="shared" si="3"/>
        <v>58.019112561534087</v>
      </c>
      <c r="M50" s="6">
        <f t="shared" si="4"/>
        <v>83.463671614616501</v>
      </c>
      <c r="N50" s="74">
        <f t="shared" si="1"/>
        <v>25.444559053082415</v>
      </c>
      <c r="O50" s="78">
        <f t="shared" si="2"/>
        <v>0.43855477841196461</v>
      </c>
    </row>
    <row r="51" spans="2:15" x14ac:dyDescent="0.2">
      <c r="B51" s="81">
        <v>41349</v>
      </c>
      <c r="C51" s="9" t="s">
        <v>75</v>
      </c>
      <c r="D51" s="5">
        <v>5</v>
      </c>
      <c r="E51" s="5">
        <v>1</v>
      </c>
      <c r="F51" s="4" t="s">
        <v>78</v>
      </c>
      <c r="G51" s="2">
        <v>7.19</v>
      </c>
      <c r="H51" s="57">
        <v>11</v>
      </c>
      <c r="I51" s="6">
        <f t="shared" si="5"/>
        <v>0.69541029207232263</v>
      </c>
      <c r="J51" s="7">
        <v>3</v>
      </c>
      <c r="K51" s="58"/>
      <c r="L51" s="6">
        <f t="shared" si="3"/>
        <v>58.714522853606411</v>
      </c>
      <c r="M51" s="6">
        <f t="shared" si="4"/>
        <v>83.463671614616501</v>
      </c>
      <c r="N51" s="74">
        <f t="shared" si="1"/>
        <v>24.74914876101009</v>
      </c>
      <c r="O51" s="78">
        <f t="shared" si="2"/>
        <v>0.42151664627706209</v>
      </c>
    </row>
    <row r="52" spans="2:15" x14ac:dyDescent="0.2">
      <c r="B52" s="81">
        <v>41349</v>
      </c>
      <c r="C52" s="9" t="s">
        <v>65</v>
      </c>
      <c r="D52" s="5">
        <v>4</v>
      </c>
      <c r="E52" s="5">
        <v>11</v>
      </c>
      <c r="F52" s="4" t="s">
        <v>79</v>
      </c>
      <c r="G52" s="2">
        <v>4.72</v>
      </c>
      <c r="H52" s="57">
        <v>5</v>
      </c>
      <c r="I52" s="6">
        <f t="shared" si="5"/>
        <v>1.0593220338983051</v>
      </c>
      <c r="J52" s="7" t="s">
        <v>16</v>
      </c>
      <c r="K52" s="58"/>
      <c r="L52" s="6">
        <f t="shared" si="3"/>
        <v>59.773844887504715</v>
      </c>
      <c r="M52" s="6">
        <f t="shared" si="4"/>
        <v>83.463671614616501</v>
      </c>
      <c r="N52" s="74">
        <f t="shared" si="1"/>
        <v>23.689826727111786</v>
      </c>
      <c r="O52" s="78">
        <f t="shared" si="2"/>
        <v>0.39632429153079246</v>
      </c>
    </row>
    <row r="53" spans="2:15" x14ac:dyDescent="0.2">
      <c r="B53" s="81">
        <v>41349</v>
      </c>
      <c r="C53" s="9" t="s">
        <v>65</v>
      </c>
      <c r="D53" s="5">
        <v>4</v>
      </c>
      <c r="E53" s="5">
        <v>2</v>
      </c>
      <c r="F53" s="4" t="s">
        <v>80</v>
      </c>
      <c r="G53" s="2">
        <v>5.74</v>
      </c>
      <c r="H53" s="57">
        <v>6.5</v>
      </c>
      <c r="I53" s="6">
        <f t="shared" si="5"/>
        <v>0.87108013937282225</v>
      </c>
      <c r="J53" s="7">
        <v>3</v>
      </c>
      <c r="K53" s="58"/>
      <c r="L53" s="6">
        <f t="shared" si="3"/>
        <v>60.644925026877537</v>
      </c>
      <c r="M53" s="6">
        <f t="shared" si="4"/>
        <v>83.463671614616501</v>
      </c>
      <c r="N53" s="74">
        <f t="shared" si="1"/>
        <v>22.818746587738964</v>
      </c>
      <c r="O53" s="78">
        <f t="shared" si="2"/>
        <v>0.37626803195198621</v>
      </c>
    </row>
    <row r="54" spans="2:15" x14ac:dyDescent="0.2">
      <c r="B54" s="81">
        <v>41349</v>
      </c>
      <c r="C54" s="9" t="s">
        <v>72</v>
      </c>
      <c r="D54" s="5">
        <v>7</v>
      </c>
      <c r="E54" s="5">
        <v>5</v>
      </c>
      <c r="F54" s="4" t="s">
        <v>81</v>
      </c>
      <c r="G54" s="2">
        <v>4.12</v>
      </c>
      <c r="H54" s="57">
        <v>10</v>
      </c>
      <c r="I54" s="6">
        <f t="shared" si="5"/>
        <v>1.2135922330097086</v>
      </c>
      <c r="J54" s="7" t="s">
        <v>16</v>
      </c>
      <c r="K54" s="58"/>
      <c r="L54" s="6">
        <f t="shared" si="3"/>
        <v>61.858517259887243</v>
      </c>
      <c r="M54" s="6">
        <f t="shared" si="4"/>
        <v>83.463671614616501</v>
      </c>
      <c r="N54" s="74">
        <f t="shared" si="1"/>
        <v>21.605154354729258</v>
      </c>
      <c r="O54" s="78">
        <f t="shared" si="2"/>
        <v>0.34926725230026373</v>
      </c>
    </row>
    <row r="55" spans="2:15" x14ac:dyDescent="0.2">
      <c r="B55" s="81">
        <v>41349</v>
      </c>
      <c r="C55" s="9" t="s">
        <v>72</v>
      </c>
      <c r="D55" s="5">
        <v>7</v>
      </c>
      <c r="E55" s="5">
        <v>2</v>
      </c>
      <c r="F55" s="4" t="s">
        <v>82</v>
      </c>
      <c r="G55" s="2">
        <v>5.08</v>
      </c>
      <c r="H55" s="57">
        <v>8.5</v>
      </c>
      <c r="I55" s="6">
        <f t="shared" si="5"/>
        <v>0.98425196850393704</v>
      </c>
      <c r="J55" s="7" t="s">
        <v>16</v>
      </c>
      <c r="K55" s="58"/>
      <c r="L55" s="6">
        <f t="shared" si="3"/>
        <v>62.842769228391177</v>
      </c>
      <c r="M55" s="6">
        <f t="shared" si="4"/>
        <v>83.463671614616501</v>
      </c>
      <c r="N55" s="74">
        <f t="shared" si="1"/>
        <v>20.620902386225325</v>
      </c>
      <c r="O55" s="78">
        <f t="shared" si="2"/>
        <v>0.32813484573351981</v>
      </c>
    </row>
    <row r="56" spans="2:15" x14ac:dyDescent="0.2">
      <c r="B56" s="81">
        <v>41349</v>
      </c>
      <c r="C56" s="9" t="s">
        <v>75</v>
      </c>
      <c r="D56" s="5">
        <v>6</v>
      </c>
      <c r="E56" s="5">
        <v>7</v>
      </c>
      <c r="F56" s="4" t="s">
        <v>83</v>
      </c>
      <c r="G56" s="2">
        <v>2.89</v>
      </c>
      <c r="H56" s="57">
        <v>2.9</v>
      </c>
      <c r="I56" s="6">
        <f t="shared" si="5"/>
        <v>1.7301038062283736</v>
      </c>
      <c r="J56" s="7" t="s">
        <v>16</v>
      </c>
      <c r="K56" s="58"/>
      <c r="L56" s="6">
        <f t="shared" si="3"/>
        <v>64.572873034619548</v>
      </c>
      <c r="M56" s="6">
        <f t="shared" si="4"/>
        <v>83.463671614616501</v>
      </c>
      <c r="N56" s="74">
        <f t="shared" si="1"/>
        <v>18.890798579996954</v>
      </c>
      <c r="O56" s="78">
        <f t="shared" si="2"/>
        <v>0.29255007083034701</v>
      </c>
    </row>
    <row r="57" spans="2:15" x14ac:dyDescent="0.2">
      <c r="B57" s="81">
        <v>41349</v>
      </c>
      <c r="C57" s="9" t="s">
        <v>75</v>
      </c>
      <c r="D57" s="5">
        <v>6</v>
      </c>
      <c r="E57" s="5">
        <v>1</v>
      </c>
      <c r="F57" s="4" t="s">
        <v>84</v>
      </c>
      <c r="G57" s="2">
        <v>5.14</v>
      </c>
      <c r="H57" s="57">
        <v>7</v>
      </c>
      <c r="I57" s="6">
        <f t="shared" si="5"/>
        <v>0.97276264591439698</v>
      </c>
      <c r="J57" s="7">
        <v>1</v>
      </c>
      <c r="K57" s="58">
        <f>H57*I57</f>
        <v>6.8093385214007789</v>
      </c>
      <c r="L57" s="6">
        <f t="shared" si="3"/>
        <v>65.545635680533948</v>
      </c>
      <c r="M57" s="6">
        <f t="shared" si="4"/>
        <v>90.273010136017277</v>
      </c>
      <c r="N57" s="74">
        <f t="shared" si="1"/>
        <v>24.727374455483329</v>
      </c>
      <c r="O57" s="78">
        <f t="shared" si="2"/>
        <v>0.37725432362885725</v>
      </c>
    </row>
    <row r="58" spans="2:15" x14ac:dyDescent="0.2">
      <c r="B58" s="81">
        <v>41349</v>
      </c>
      <c r="C58" s="9" t="s">
        <v>24</v>
      </c>
      <c r="D58" s="5">
        <v>2</v>
      </c>
      <c r="E58" s="5">
        <v>3</v>
      </c>
      <c r="F58" s="4" t="s">
        <v>85</v>
      </c>
      <c r="G58" s="2">
        <v>2.04</v>
      </c>
      <c r="H58" s="57">
        <v>2.7</v>
      </c>
      <c r="I58" s="6">
        <f t="shared" si="5"/>
        <v>2.4509803921568629</v>
      </c>
      <c r="J58" s="7">
        <v>3</v>
      </c>
      <c r="K58" s="58"/>
      <c r="L58" s="6">
        <f t="shared" si="3"/>
        <v>67.996616072690813</v>
      </c>
      <c r="M58" s="6">
        <f t="shared" si="4"/>
        <v>90.273010136017277</v>
      </c>
      <c r="N58" s="74">
        <f t="shared" si="1"/>
        <v>22.276394063326464</v>
      </c>
      <c r="O58" s="78">
        <f t="shared" si="2"/>
        <v>0.32761033342471341</v>
      </c>
    </row>
    <row r="59" spans="2:15" x14ac:dyDescent="0.2">
      <c r="B59" s="81">
        <v>41349</v>
      </c>
      <c r="C59" s="9" t="s">
        <v>75</v>
      </c>
      <c r="D59" s="5">
        <v>7</v>
      </c>
      <c r="E59" s="5">
        <v>9</v>
      </c>
      <c r="F59" s="4" t="s">
        <v>86</v>
      </c>
      <c r="G59" s="2">
        <v>5.58</v>
      </c>
      <c r="H59" s="57">
        <v>15</v>
      </c>
      <c r="I59" s="6">
        <f t="shared" si="5"/>
        <v>0.89605734767025091</v>
      </c>
      <c r="J59" s="7" t="s">
        <v>16</v>
      </c>
      <c r="K59" s="58"/>
      <c r="L59" s="6">
        <f t="shared" si="3"/>
        <v>68.892673420361064</v>
      </c>
      <c r="M59" s="6">
        <f t="shared" si="4"/>
        <v>90.273010136017277</v>
      </c>
      <c r="N59" s="74">
        <f t="shared" si="1"/>
        <v>21.380336715656213</v>
      </c>
      <c r="O59" s="78">
        <f t="shared" si="2"/>
        <v>0.31034267730038917</v>
      </c>
    </row>
    <row r="60" spans="2:15" x14ac:dyDescent="0.2">
      <c r="B60" s="81">
        <v>41349</v>
      </c>
      <c r="C60" s="9" t="s">
        <v>65</v>
      </c>
      <c r="D60" s="5">
        <v>6</v>
      </c>
      <c r="E60" s="5">
        <v>1</v>
      </c>
      <c r="F60" s="4" t="s">
        <v>87</v>
      </c>
      <c r="G60" s="2">
        <v>3.88</v>
      </c>
      <c r="H60" s="57">
        <v>10</v>
      </c>
      <c r="I60" s="6">
        <f t="shared" si="5"/>
        <v>1.2886597938144331</v>
      </c>
      <c r="J60" s="7" t="s">
        <v>16</v>
      </c>
      <c r="K60" s="58"/>
      <c r="L60" s="6">
        <f t="shared" si="3"/>
        <v>70.181333214175496</v>
      </c>
      <c r="M60" s="6">
        <f t="shared" si="4"/>
        <v>90.273010136017277</v>
      </c>
      <c r="N60" s="74">
        <f t="shared" si="1"/>
        <v>20.091676921841781</v>
      </c>
      <c r="O60" s="78">
        <f t="shared" si="2"/>
        <v>0.28628234890504456</v>
      </c>
    </row>
    <row r="61" spans="2:15" x14ac:dyDescent="0.2">
      <c r="B61" s="81">
        <v>41349</v>
      </c>
      <c r="C61" s="9" t="s">
        <v>88</v>
      </c>
      <c r="D61" s="5">
        <v>3</v>
      </c>
      <c r="E61" s="5">
        <v>3</v>
      </c>
      <c r="F61" s="4" t="s">
        <v>89</v>
      </c>
      <c r="G61" s="2">
        <v>2.8</v>
      </c>
      <c r="H61" s="57">
        <v>6</v>
      </c>
      <c r="I61" s="6">
        <f t="shared" si="5"/>
        <v>1.7857142857142858</v>
      </c>
      <c r="J61" s="7">
        <v>2</v>
      </c>
      <c r="K61" s="58"/>
      <c r="L61" s="6">
        <f t="shared" si="3"/>
        <v>71.967047499889787</v>
      </c>
      <c r="M61" s="6">
        <f t="shared" si="4"/>
        <v>90.273010136017277</v>
      </c>
      <c r="N61" s="74">
        <f t="shared" si="1"/>
        <v>18.305962636127489</v>
      </c>
      <c r="O61" s="78">
        <f t="shared" si="2"/>
        <v>0.25436589761662132</v>
      </c>
    </row>
    <row r="62" spans="2:15" x14ac:dyDescent="0.2">
      <c r="B62" s="81">
        <v>41349</v>
      </c>
      <c r="C62" s="9" t="s">
        <v>72</v>
      </c>
      <c r="D62" s="5">
        <v>9</v>
      </c>
      <c r="E62" s="5">
        <v>2</v>
      </c>
      <c r="F62" s="4" t="s">
        <v>22</v>
      </c>
      <c r="G62" s="2">
        <v>2.39</v>
      </c>
      <c r="H62" s="57">
        <v>7</v>
      </c>
      <c r="I62" s="6">
        <f t="shared" si="5"/>
        <v>2.0920502092050208</v>
      </c>
      <c r="J62" s="7" t="s">
        <v>16</v>
      </c>
      <c r="K62" s="58"/>
      <c r="L62" s="6">
        <f t="shared" si="3"/>
        <v>74.059097709094814</v>
      </c>
      <c r="M62" s="6">
        <f t="shared" si="4"/>
        <v>90.273010136017277</v>
      </c>
      <c r="N62" s="74">
        <f t="shared" si="1"/>
        <v>16.213912426922462</v>
      </c>
      <c r="O62" s="78">
        <f t="shared" si="2"/>
        <v>0.21893208165472039</v>
      </c>
    </row>
    <row r="63" spans="2:15" x14ac:dyDescent="0.2">
      <c r="B63" s="81">
        <v>41349</v>
      </c>
      <c r="C63" s="9" t="s">
        <v>30</v>
      </c>
      <c r="D63" s="5">
        <v>7</v>
      </c>
      <c r="E63" s="5">
        <v>3</v>
      </c>
      <c r="F63" s="4" t="s">
        <v>90</v>
      </c>
      <c r="G63" s="2">
        <v>3.98</v>
      </c>
      <c r="H63" s="57">
        <v>4</v>
      </c>
      <c r="I63" s="6">
        <f t="shared" si="5"/>
        <v>1.256281407035176</v>
      </c>
      <c r="J63" s="7">
        <v>1</v>
      </c>
      <c r="K63" s="58">
        <f>I63*H63</f>
        <v>5.025125628140704</v>
      </c>
      <c r="L63" s="6">
        <f t="shared" si="3"/>
        <v>75.315379116129989</v>
      </c>
      <c r="M63" s="6">
        <f t="shared" si="4"/>
        <v>95.298135764157976</v>
      </c>
      <c r="N63" s="74">
        <f t="shared" si="1"/>
        <v>19.982756648027987</v>
      </c>
      <c r="O63" s="78">
        <f t="shared" si="2"/>
        <v>0.26532106566464009</v>
      </c>
    </row>
    <row r="64" spans="2:15" x14ac:dyDescent="0.2">
      <c r="B64" s="81">
        <v>41349</v>
      </c>
      <c r="C64" s="9" t="s">
        <v>30</v>
      </c>
      <c r="D64" s="5">
        <v>7</v>
      </c>
      <c r="E64" s="5">
        <v>6</v>
      </c>
      <c r="F64" s="4" t="s">
        <v>91</v>
      </c>
      <c r="G64" s="2">
        <v>5.46</v>
      </c>
      <c r="H64" s="57">
        <v>6</v>
      </c>
      <c r="I64" s="6">
        <f t="shared" si="5"/>
        <v>0.91575091575091572</v>
      </c>
      <c r="J64" s="7" t="s">
        <v>16</v>
      </c>
      <c r="K64" s="58"/>
      <c r="L64" s="6">
        <f t="shared" si="3"/>
        <v>76.231130031880909</v>
      </c>
      <c r="M64" s="6">
        <f t="shared" si="4"/>
        <v>95.298135764157976</v>
      </c>
      <c r="N64" s="74">
        <f t="shared" si="1"/>
        <v>19.067005732277067</v>
      </c>
      <c r="O64" s="78">
        <f t="shared" si="2"/>
        <v>0.25012099026084206</v>
      </c>
    </row>
    <row r="65" spans="2:15" x14ac:dyDescent="0.2">
      <c r="B65" s="81">
        <v>41349</v>
      </c>
      <c r="C65" s="9" t="s">
        <v>30</v>
      </c>
      <c r="D65" s="5">
        <v>7</v>
      </c>
      <c r="E65" s="5">
        <v>9</v>
      </c>
      <c r="F65" s="4" t="s">
        <v>92</v>
      </c>
      <c r="G65" s="2">
        <v>5.92</v>
      </c>
      <c r="H65" s="57">
        <v>8</v>
      </c>
      <c r="I65" s="6">
        <f t="shared" si="5"/>
        <v>0.84459459459459463</v>
      </c>
      <c r="J65" s="7">
        <v>2</v>
      </c>
      <c r="K65" s="58"/>
      <c r="L65" s="6">
        <f t="shared" si="3"/>
        <v>77.075724626475505</v>
      </c>
      <c r="M65" s="6">
        <f t="shared" si="4"/>
        <v>95.298135764157976</v>
      </c>
      <c r="N65" s="74">
        <f t="shared" si="1"/>
        <v>18.222411137682471</v>
      </c>
      <c r="O65" s="78">
        <f t="shared" si="2"/>
        <v>0.23642218384571728</v>
      </c>
    </row>
    <row r="66" spans="2:15" x14ac:dyDescent="0.2">
      <c r="B66" s="81">
        <v>41349</v>
      </c>
      <c r="C66" s="9" t="s">
        <v>75</v>
      </c>
      <c r="D66" s="5">
        <v>8</v>
      </c>
      <c r="E66" s="5">
        <v>5</v>
      </c>
      <c r="F66" s="4" t="s">
        <v>93</v>
      </c>
      <c r="G66" s="2">
        <v>4.59</v>
      </c>
      <c r="H66" s="57">
        <v>6.5</v>
      </c>
      <c r="I66" s="6">
        <f t="shared" si="5"/>
        <v>1.0893246187363834</v>
      </c>
      <c r="J66" s="7" t="s">
        <v>16</v>
      </c>
      <c r="K66" s="58"/>
      <c r="L66" s="6">
        <f t="shared" si="3"/>
        <v>78.16504924521189</v>
      </c>
      <c r="M66" s="6">
        <f t="shared" si="4"/>
        <v>95.298135764157976</v>
      </c>
      <c r="N66" s="74">
        <f t="shared" si="1"/>
        <v>17.133086518946087</v>
      </c>
      <c r="O66" s="78">
        <f t="shared" si="2"/>
        <v>0.21919114341241969</v>
      </c>
    </row>
    <row r="67" spans="2:15" x14ac:dyDescent="0.2">
      <c r="B67" s="81">
        <v>41349</v>
      </c>
      <c r="C67" s="9" t="s">
        <v>75</v>
      </c>
      <c r="D67" s="5">
        <v>8</v>
      </c>
      <c r="E67" s="5">
        <v>6</v>
      </c>
      <c r="F67" s="4" t="s">
        <v>94</v>
      </c>
      <c r="G67" s="2">
        <v>5.17</v>
      </c>
      <c r="H67" s="57">
        <v>5.5</v>
      </c>
      <c r="I67" s="6">
        <f t="shared" si="5"/>
        <v>0.96711798839458418</v>
      </c>
      <c r="J67" s="7">
        <v>1</v>
      </c>
      <c r="K67" s="58">
        <f>I67*H67</f>
        <v>5.3191489361702127</v>
      </c>
      <c r="L67" s="6">
        <f t="shared" si="3"/>
        <v>79.132167233606481</v>
      </c>
      <c r="M67" s="6">
        <f t="shared" si="4"/>
        <v>100.61728470032818</v>
      </c>
      <c r="N67" s="74">
        <f t="shared" si="1"/>
        <v>21.485117466721704</v>
      </c>
      <c r="O67" s="78">
        <f t="shared" si="2"/>
        <v>0.27150927641467693</v>
      </c>
    </row>
    <row r="68" spans="2:15" x14ac:dyDescent="0.2">
      <c r="B68" s="81">
        <v>41349</v>
      </c>
      <c r="C68" s="9" t="s">
        <v>75</v>
      </c>
      <c r="D68" s="5">
        <v>8</v>
      </c>
      <c r="E68" s="5">
        <v>7</v>
      </c>
      <c r="F68" s="4" t="s">
        <v>95</v>
      </c>
      <c r="G68" s="2">
        <v>5.43</v>
      </c>
      <c r="H68" s="57">
        <v>6.5</v>
      </c>
      <c r="I68" s="6">
        <f t="shared" si="5"/>
        <v>0.92081031307550654</v>
      </c>
      <c r="J68" s="7" t="s">
        <v>16</v>
      </c>
      <c r="K68" s="58"/>
      <c r="L68" s="6">
        <f t="shared" si="3"/>
        <v>80.052977546681987</v>
      </c>
      <c r="M68" s="6">
        <f t="shared" si="4"/>
        <v>100.61728470032818</v>
      </c>
      <c r="N68" s="74">
        <f t="shared" ref="N68:N131" si="6">M68-L68</f>
        <v>20.564307153646197</v>
      </c>
      <c r="O68" s="78">
        <f t="shared" ref="O68:O131" si="7">N68/L68</f>
        <v>0.2568837260507188</v>
      </c>
    </row>
    <row r="69" spans="2:15" x14ac:dyDescent="0.2">
      <c r="B69" s="81">
        <v>41349</v>
      </c>
      <c r="C69" s="9" t="s">
        <v>24</v>
      </c>
      <c r="D69" s="5">
        <v>4</v>
      </c>
      <c r="E69" s="5">
        <v>2</v>
      </c>
      <c r="F69" s="4" t="s">
        <v>96</v>
      </c>
      <c r="G69" s="2">
        <v>3.7</v>
      </c>
      <c r="H69" s="57">
        <v>21</v>
      </c>
      <c r="I69" s="6">
        <f t="shared" si="5"/>
        <v>1.3513513513513513</v>
      </c>
      <c r="J69" s="7" t="s">
        <v>16</v>
      </c>
      <c r="K69" s="58"/>
      <c r="L69" s="6">
        <f t="shared" ref="L69:L132" si="8">L68+I69</f>
        <v>81.404328898033341</v>
      </c>
      <c r="M69" s="6">
        <f t="shared" ref="M69:M132" si="9">M68+K69</f>
        <v>100.61728470032818</v>
      </c>
      <c r="N69" s="74">
        <f t="shared" si="6"/>
        <v>19.212955802294843</v>
      </c>
      <c r="O69" s="78">
        <f t="shared" si="7"/>
        <v>0.23601884644686275</v>
      </c>
    </row>
    <row r="70" spans="2:15" x14ac:dyDescent="0.2">
      <c r="B70" s="81">
        <v>41349</v>
      </c>
      <c r="C70" s="9" t="s">
        <v>24</v>
      </c>
      <c r="D70" s="5">
        <v>4</v>
      </c>
      <c r="E70" s="5">
        <v>8</v>
      </c>
      <c r="F70" s="4" t="s">
        <v>97</v>
      </c>
      <c r="G70" s="2">
        <v>4.4800000000000004</v>
      </c>
      <c r="H70" s="57">
        <v>4.8</v>
      </c>
      <c r="I70" s="6">
        <f t="shared" si="5"/>
        <v>1.1160714285714284</v>
      </c>
      <c r="J70" s="7" t="s">
        <v>16</v>
      </c>
      <c r="K70" s="58"/>
      <c r="L70" s="6">
        <f t="shared" si="8"/>
        <v>82.520400326604772</v>
      </c>
      <c r="M70" s="6">
        <f t="shared" si="9"/>
        <v>100.61728470032818</v>
      </c>
      <c r="N70" s="74">
        <f t="shared" si="6"/>
        <v>18.096884373723412</v>
      </c>
      <c r="O70" s="78">
        <f t="shared" si="7"/>
        <v>0.21930194596849203</v>
      </c>
    </row>
    <row r="71" spans="2:15" x14ac:dyDescent="0.2">
      <c r="B71" s="81">
        <v>41349</v>
      </c>
      <c r="C71" s="9" t="s">
        <v>30</v>
      </c>
      <c r="D71" s="5">
        <v>8</v>
      </c>
      <c r="E71" s="5">
        <v>10</v>
      </c>
      <c r="F71" s="4" t="s">
        <v>98</v>
      </c>
      <c r="G71" s="2">
        <v>4.8600000000000003</v>
      </c>
      <c r="H71" s="57">
        <v>12</v>
      </c>
      <c r="I71" s="6">
        <f t="shared" si="5"/>
        <v>1.0288065843621399</v>
      </c>
      <c r="J71" s="7" t="s">
        <v>16</v>
      </c>
      <c r="K71" s="58"/>
      <c r="L71" s="6">
        <f t="shared" si="8"/>
        <v>83.549206910966916</v>
      </c>
      <c r="M71" s="6">
        <f t="shared" si="9"/>
        <v>100.61728470032818</v>
      </c>
      <c r="N71" s="74">
        <f t="shared" si="6"/>
        <v>17.068077789361269</v>
      </c>
      <c r="O71" s="78">
        <f t="shared" si="7"/>
        <v>0.20428772959568167</v>
      </c>
    </row>
    <row r="72" spans="2:15" x14ac:dyDescent="0.2">
      <c r="B72" s="81">
        <v>41349</v>
      </c>
      <c r="C72" s="9" t="s">
        <v>65</v>
      </c>
      <c r="D72" s="5">
        <v>8</v>
      </c>
      <c r="E72" s="5">
        <v>8</v>
      </c>
      <c r="F72" s="4" t="s">
        <v>99</v>
      </c>
      <c r="G72" s="2">
        <v>4.66</v>
      </c>
      <c r="H72" s="57">
        <v>13</v>
      </c>
      <c r="I72" s="6">
        <f t="shared" si="5"/>
        <v>1.0729613733905579</v>
      </c>
      <c r="J72" s="7" t="s">
        <v>16</v>
      </c>
      <c r="K72" s="58"/>
      <c r="L72" s="6">
        <f t="shared" si="8"/>
        <v>84.622168284357471</v>
      </c>
      <c r="M72" s="6">
        <f t="shared" si="9"/>
        <v>100.61728470032818</v>
      </c>
      <c r="N72" s="74">
        <f t="shared" si="6"/>
        <v>15.995116415970713</v>
      </c>
      <c r="O72" s="78">
        <f t="shared" si="7"/>
        <v>0.18901804031092681</v>
      </c>
    </row>
    <row r="73" spans="2:15" x14ac:dyDescent="0.2">
      <c r="B73" s="81">
        <v>41349</v>
      </c>
      <c r="C73" s="9" t="s">
        <v>24</v>
      </c>
      <c r="D73" s="5">
        <v>5</v>
      </c>
      <c r="E73" s="5">
        <v>1</v>
      </c>
      <c r="F73" s="4" t="s">
        <v>100</v>
      </c>
      <c r="G73" s="2">
        <v>4.21</v>
      </c>
      <c r="H73" s="57">
        <v>10</v>
      </c>
      <c r="I73" s="6">
        <f t="shared" si="5"/>
        <v>1.1876484560570071</v>
      </c>
      <c r="J73" s="7">
        <v>2</v>
      </c>
      <c r="K73" s="58"/>
      <c r="L73" s="6">
        <f t="shared" si="8"/>
        <v>85.809816740414476</v>
      </c>
      <c r="M73" s="6">
        <f t="shared" si="9"/>
        <v>100.61728470032818</v>
      </c>
      <c r="N73" s="74">
        <f t="shared" si="6"/>
        <v>14.807467959913708</v>
      </c>
      <c r="O73" s="78">
        <f t="shared" si="7"/>
        <v>0.17256146816754273</v>
      </c>
    </row>
    <row r="74" spans="2:15" x14ac:dyDescent="0.2">
      <c r="B74" s="81">
        <v>41349</v>
      </c>
      <c r="C74" s="9" t="s">
        <v>24</v>
      </c>
      <c r="D74" s="5">
        <v>5</v>
      </c>
      <c r="E74" s="5">
        <v>2</v>
      </c>
      <c r="F74" s="4" t="s">
        <v>101</v>
      </c>
      <c r="G74" s="2">
        <v>4.3099999999999996</v>
      </c>
      <c r="H74" s="57">
        <v>10</v>
      </c>
      <c r="I74" s="6">
        <f t="shared" si="5"/>
        <v>1.160092807424594</v>
      </c>
      <c r="J74" s="7" t="s">
        <v>16</v>
      </c>
      <c r="K74" s="58"/>
      <c r="L74" s="6">
        <f t="shared" si="8"/>
        <v>86.969909547839066</v>
      </c>
      <c r="M74" s="6">
        <f t="shared" si="9"/>
        <v>100.61728470032818</v>
      </c>
      <c r="N74" s="74">
        <f t="shared" si="6"/>
        <v>13.647375152489118</v>
      </c>
      <c r="O74" s="78">
        <f t="shared" si="7"/>
        <v>0.1569206547809755</v>
      </c>
    </row>
    <row r="75" spans="2:15" x14ac:dyDescent="0.2">
      <c r="B75" s="81">
        <v>41349</v>
      </c>
      <c r="C75" s="9" t="s">
        <v>24</v>
      </c>
      <c r="D75" s="5">
        <v>6</v>
      </c>
      <c r="E75" s="5">
        <v>12</v>
      </c>
      <c r="F75" s="4" t="s">
        <v>102</v>
      </c>
      <c r="G75" s="2">
        <v>4.53</v>
      </c>
      <c r="H75" s="57">
        <v>5</v>
      </c>
      <c r="I75" s="6">
        <f t="shared" si="5"/>
        <v>1.1037527593818983</v>
      </c>
      <c r="J75" s="7" t="s">
        <v>16</v>
      </c>
      <c r="K75" s="58"/>
      <c r="L75" s="6">
        <f t="shared" si="8"/>
        <v>88.073662307220971</v>
      </c>
      <c r="M75" s="6">
        <f t="shared" si="9"/>
        <v>100.61728470032818</v>
      </c>
      <c r="N75" s="74">
        <f t="shared" si="6"/>
        <v>12.543622393107213</v>
      </c>
      <c r="O75" s="78">
        <f t="shared" si="7"/>
        <v>0.14242194618127954</v>
      </c>
    </row>
    <row r="76" spans="2:15" x14ac:dyDescent="0.2">
      <c r="B76" s="81">
        <v>41349</v>
      </c>
      <c r="C76" s="9" t="s">
        <v>24</v>
      </c>
      <c r="D76" s="5">
        <v>7</v>
      </c>
      <c r="E76" s="5">
        <v>1</v>
      </c>
      <c r="F76" s="4" t="s">
        <v>103</v>
      </c>
      <c r="G76" s="2">
        <v>5.89</v>
      </c>
      <c r="H76" s="57">
        <v>6.5</v>
      </c>
      <c r="I76" s="6">
        <f t="shared" si="5"/>
        <v>0.84889643463497455</v>
      </c>
      <c r="J76" s="7" t="s">
        <v>16</v>
      </c>
      <c r="K76" s="58"/>
      <c r="L76" s="6">
        <f t="shared" si="8"/>
        <v>88.922558741855951</v>
      </c>
      <c r="M76" s="6">
        <f t="shared" si="9"/>
        <v>100.61728470032818</v>
      </c>
      <c r="N76" s="74">
        <f t="shared" si="6"/>
        <v>11.694725958472233</v>
      </c>
      <c r="O76" s="78">
        <f t="shared" si="7"/>
        <v>0.13151585069006244</v>
      </c>
    </row>
    <row r="77" spans="2:15" x14ac:dyDescent="0.2">
      <c r="B77" s="81">
        <v>41349</v>
      </c>
      <c r="C77" s="9" t="s">
        <v>24</v>
      </c>
      <c r="D77" s="5">
        <v>8</v>
      </c>
      <c r="E77" s="5">
        <v>15</v>
      </c>
      <c r="F77" s="4" t="s">
        <v>104</v>
      </c>
      <c r="G77" s="2">
        <v>5.89</v>
      </c>
      <c r="H77" s="57">
        <v>14</v>
      </c>
      <c r="I77" s="6">
        <f t="shared" si="5"/>
        <v>0.84889643463497455</v>
      </c>
      <c r="J77" s="7">
        <v>3</v>
      </c>
      <c r="K77" s="58"/>
      <c r="L77" s="6">
        <f t="shared" si="8"/>
        <v>89.771455176490932</v>
      </c>
      <c r="M77" s="6">
        <f t="shared" si="9"/>
        <v>100.61728470032818</v>
      </c>
      <c r="N77" s="74">
        <f t="shared" si="6"/>
        <v>10.845829523837253</v>
      </c>
      <c r="O77" s="78">
        <f t="shared" si="7"/>
        <v>0.12081601554207094</v>
      </c>
    </row>
    <row r="78" spans="2:15" x14ac:dyDescent="0.2">
      <c r="B78" s="81">
        <v>41349</v>
      </c>
      <c r="C78" s="9" t="s">
        <v>24</v>
      </c>
      <c r="D78" s="5">
        <v>8</v>
      </c>
      <c r="E78" s="5">
        <v>7</v>
      </c>
      <c r="F78" s="4" t="s">
        <v>105</v>
      </c>
      <c r="G78" s="2">
        <v>5.98</v>
      </c>
      <c r="H78" s="57">
        <v>7</v>
      </c>
      <c r="I78" s="6">
        <f t="shared" si="5"/>
        <v>0.83612040133779253</v>
      </c>
      <c r="J78" s="7">
        <v>1</v>
      </c>
      <c r="K78" s="58">
        <f>I78*H78</f>
        <v>5.8528428093645477</v>
      </c>
      <c r="L78" s="6">
        <f t="shared" si="8"/>
        <v>90.607575577828726</v>
      </c>
      <c r="M78" s="6">
        <f t="shared" si="9"/>
        <v>106.47012750969273</v>
      </c>
      <c r="N78" s="74">
        <f t="shared" si="6"/>
        <v>15.862551931864004</v>
      </c>
      <c r="O78" s="78">
        <f t="shared" si="7"/>
        <v>0.1750687161719566</v>
      </c>
    </row>
    <row r="79" spans="2:15" x14ac:dyDescent="0.2">
      <c r="B79" s="81">
        <v>41349</v>
      </c>
      <c r="C79" s="9" t="s">
        <v>24</v>
      </c>
      <c r="D79" s="5">
        <v>8</v>
      </c>
      <c r="E79" s="5">
        <v>5</v>
      </c>
      <c r="F79" s="4" t="s">
        <v>106</v>
      </c>
      <c r="G79" s="2">
        <v>8.3800000000000008</v>
      </c>
      <c r="H79" s="57">
        <v>15</v>
      </c>
      <c r="I79" s="6">
        <f t="shared" si="5"/>
        <v>0.59665871121718372</v>
      </c>
      <c r="J79" s="7" t="s">
        <v>16</v>
      </c>
      <c r="K79" s="58"/>
      <c r="L79" s="6">
        <f t="shared" si="8"/>
        <v>91.204234289045914</v>
      </c>
      <c r="M79" s="6">
        <f t="shared" si="9"/>
        <v>106.47012750969273</v>
      </c>
      <c r="N79" s="74">
        <f t="shared" si="6"/>
        <v>15.265893220646817</v>
      </c>
      <c r="O79" s="78">
        <f t="shared" si="7"/>
        <v>0.16738140876514465</v>
      </c>
    </row>
    <row r="80" spans="2:15" s="16" customFormat="1" x14ac:dyDescent="0.2">
      <c r="B80" s="82">
        <v>41353</v>
      </c>
      <c r="C80" s="11" t="s">
        <v>35</v>
      </c>
      <c r="D80" s="12">
        <v>3</v>
      </c>
      <c r="E80" s="12">
        <v>10</v>
      </c>
      <c r="F80" s="11" t="s">
        <v>107</v>
      </c>
      <c r="G80" s="13">
        <v>2.76</v>
      </c>
      <c r="H80" s="59">
        <v>5.5</v>
      </c>
      <c r="I80" s="14">
        <f t="shared" si="5"/>
        <v>1.8115942028985508</v>
      </c>
      <c r="J80" s="15" t="s">
        <v>16</v>
      </c>
      <c r="K80" s="60"/>
      <c r="L80" s="6">
        <f t="shared" si="8"/>
        <v>93.015828491944461</v>
      </c>
      <c r="M80" s="6">
        <f t="shared" si="9"/>
        <v>106.47012750969273</v>
      </c>
      <c r="N80" s="74">
        <f t="shared" si="6"/>
        <v>13.454299017748269</v>
      </c>
      <c r="O80" s="78">
        <f t="shared" si="7"/>
        <v>0.14464526345549311</v>
      </c>
    </row>
    <row r="81" spans="2:15" s="16" customFormat="1" x14ac:dyDescent="0.2">
      <c r="B81" s="82">
        <v>41353</v>
      </c>
      <c r="C81" s="11" t="s">
        <v>35</v>
      </c>
      <c r="D81" s="12">
        <v>4</v>
      </c>
      <c r="E81" s="12">
        <v>4</v>
      </c>
      <c r="F81" s="11" t="s">
        <v>108</v>
      </c>
      <c r="G81" s="13">
        <v>3.76</v>
      </c>
      <c r="H81" s="59">
        <v>12</v>
      </c>
      <c r="I81" s="14">
        <f t="shared" si="5"/>
        <v>1.3297872340425532</v>
      </c>
      <c r="J81" s="15" t="s">
        <v>16</v>
      </c>
      <c r="K81" s="60"/>
      <c r="L81" s="6">
        <f t="shared" si="8"/>
        <v>94.345615725987017</v>
      </c>
      <c r="M81" s="6">
        <f t="shared" si="9"/>
        <v>106.47012750969273</v>
      </c>
      <c r="N81" s="74">
        <f t="shared" si="6"/>
        <v>12.124511783705714</v>
      </c>
      <c r="O81" s="78">
        <f t="shared" si="7"/>
        <v>0.12851166098612973</v>
      </c>
    </row>
    <row r="82" spans="2:15" s="16" customFormat="1" x14ac:dyDescent="0.2">
      <c r="B82" s="82">
        <v>41353</v>
      </c>
      <c r="C82" s="11" t="s">
        <v>35</v>
      </c>
      <c r="D82" s="12">
        <v>4</v>
      </c>
      <c r="E82" s="12">
        <v>1</v>
      </c>
      <c r="F82" s="11" t="s">
        <v>44</v>
      </c>
      <c r="G82" s="13">
        <v>5</v>
      </c>
      <c r="H82" s="59">
        <v>5.5</v>
      </c>
      <c r="I82" s="14">
        <f t="shared" si="5"/>
        <v>1</v>
      </c>
      <c r="J82" s="15" t="s">
        <v>16</v>
      </c>
      <c r="K82" s="60"/>
      <c r="L82" s="6">
        <f t="shared" si="8"/>
        <v>95.345615725987017</v>
      </c>
      <c r="M82" s="6">
        <f t="shared" si="9"/>
        <v>106.47012750969273</v>
      </c>
      <c r="N82" s="74">
        <f t="shared" si="6"/>
        <v>11.124511783705714</v>
      </c>
      <c r="O82" s="78">
        <f t="shared" si="7"/>
        <v>0.11667565098825684</v>
      </c>
    </row>
    <row r="83" spans="2:15" s="16" customFormat="1" x14ac:dyDescent="0.2">
      <c r="B83" s="82">
        <v>41353</v>
      </c>
      <c r="C83" s="11" t="s">
        <v>35</v>
      </c>
      <c r="D83" s="12">
        <v>4</v>
      </c>
      <c r="E83" s="12">
        <v>2</v>
      </c>
      <c r="F83" s="11" t="s">
        <v>109</v>
      </c>
      <c r="G83" s="13">
        <v>5.39</v>
      </c>
      <c r="H83" s="59">
        <v>10</v>
      </c>
      <c r="I83" s="14">
        <f t="shared" si="5"/>
        <v>0.927643784786642</v>
      </c>
      <c r="J83" s="15">
        <v>2</v>
      </c>
      <c r="K83" s="60"/>
      <c r="L83" s="6">
        <f t="shared" si="8"/>
        <v>96.273259510773656</v>
      </c>
      <c r="M83" s="6">
        <f t="shared" si="9"/>
        <v>106.47012750969273</v>
      </c>
      <c r="N83" s="74">
        <f t="shared" si="6"/>
        <v>10.196867998919075</v>
      </c>
      <c r="O83" s="78">
        <f t="shared" si="7"/>
        <v>0.10591589035975221</v>
      </c>
    </row>
    <row r="84" spans="2:15" s="16" customFormat="1" x14ac:dyDescent="0.2">
      <c r="B84" s="82">
        <v>41353</v>
      </c>
      <c r="C84" s="11" t="s">
        <v>35</v>
      </c>
      <c r="D84" s="12">
        <v>6</v>
      </c>
      <c r="E84" s="12">
        <v>2</v>
      </c>
      <c r="F84" s="11" t="s">
        <v>110</v>
      </c>
      <c r="G84" s="13">
        <v>4.13</v>
      </c>
      <c r="H84" s="59">
        <v>4.2</v>
      </c>
      <c r="I84" s="14">
        <f t="shared" si="5"/>
        <v>1.2106537530266344</v>
      </c>
      <c r="J84" s="15">
        <v>3</v>
      </c>
      <c r="K84" s="60"/>
      <c r="L84" s="6">
        <f t="shared" si="8"/>
        <v>97.483913263800289</v>
      </c>
      <c r="M84" s="6">
        <f t="shared" si="9"/>
        <v>106.47012750969273</v>
      </c>
      <c r="N84" s="74">
        <f t="shared" si="6"/>
        <v>8.986214245892441</v>
      </c>
      <c r="O84" s="78">
        <f t="shared" si="7"/>
        <v>9.218150918475064E-2</v>
      </c>
    </row>
    <row r="85" spans="2:15" s="16" customFormat="1" x14ac:dyDescent="0.2">
      <c r="B85" s="82">
        <v>41353</v>
      </c>
      <c r="C85" s="11" t="s">
        <v>35</v>
      </c>
      <c r="D85" s="12">
        <v>7</v>
      </c>
      <c r="E85" s="12">
        <v>13</v>
      </c>
      <c r="F85" s="11" t="s">
        <v>111</v>
      </c>
      <c r="G85" s="13">
        <v>3.91</v>
      </c>
      <c r="H85" s="59">
        <v>6</v>
      </c>
      <c r="I85" s="14">
        <f t="shared" si="5"/>
        <v>1.2787723785166241</v>
      </c>
      <c r="J85" s="15" t="s">
        <v>16</v>
      </c>
      <c r="K85" s="60"/>
      <c r="L85" s="6">
        <f t="shared" si="8"/>
        <v>98.76268564231691</v>
      </c>
      <c r="M85" s="6">
        <f t="shared" si="9"/>
        <v>106.47012750969273</v>
      </c>
      <c r="N85" s="74">
        <f t="shared" si="6"/>
        <v>7.7074418673758203</v>
      </c>
      <c r="O85" s="78">
        <f t="shared" si="7"/>
        <v>7.8040019034004551E-2</v>
      </c>
    </row>
    <row r="86" spans="2:15" s="16" customFormat="1" x14ac:dyDescent="0.2">
      <c r="B86" s="82">
        <v>41353</v>
      </c>
      <c r="C86" s="11" t="s">
        <v>35</v>
      </c>
      <c r="D86" s="12">
        <v>8</v>
      </c>
      <c r="E86" s="12">
        <v>4</v>
      </c>
      <c r="F86" s="11" t="s">
        <v>112</v>
      </c>
      <c r="G86" s="13">
        <v>2.77</v>
      </c>
      <c r="H86" s="59">
        <v>3.5</v>
      </c>
      <c r="I86" s="14">
        <f t="shared" si="5"/>
        <v>1.8050541516245486</v>
      </c>
      <c r="J86" s="15">
        <v>1</v>
      </c>
      <c r="K86" s="60">
        <f>I86*H86</f>
        <v>6.3176895306859198</v>
      </c>
      <c r="L86" s="6">
        <f t="shared" si="8"/>
        <v>100.56773979394146</v>
      </c>
      <c r="M86" s="6">
        <f t="shared" si="9"/>
        <v>112.78781704037866</v>
      </c>
      <c r="N86" s="74">
        <f t="shared" si="6"/>
        <v>12.220077246437199</v>
      </c>
      <c r="O86" s="78">
        <f t="shared" si="7"/>
        <v>0.12151090669309622</v>
      </c>
    </row>
    <row r="87" spans="2:15" s="16" customFormat="1" x14ac:dyDescent="0.2">
      <c r="B87" s="82">
        <v>41353</v>
      </c>
      <c r="C87" s="11" t="s">
        <v>33</v>
      </c>
      <c r="D87" s="12">
        <v>4</v>
      </c>
      <c r="E87" s="12">
        <v>6</v>
      </c>
      <c r="F87" s="11" t="s">
        <v>113</v>
      </c>
      <c r="G87" s="13">
        <v>1.89</v>
      </c>
      <c r="H87" s="59">
        <v>2</v>
      </c>
      <c r="I87" s="14">
        <f t="shared" si="5"/>
        <v>2.6455026455026456</v>
      </c>
      <c r="J87" s="15">
        <v>1</v>
      </c>
      <c r="K87" s="60">
        <f>I87*H87</f>
        <v>5.2910052910052912</v>
      </c>
      <c r="L87" s="6">
        <f t="shared" si="8"/>
        <v>103.2132424394441</v>
      </c>
      <c r="M87" s="6">
        <f t="shared" si="9"/>
        <v>118.07882233138395</v>
      </c>
      <c r="N87" s="74">
        <f t="shared" si="6"/>
        <v>14.865579891939845</v>
      </c>
      <c r="O87" s="78">
        <f t="shared" si="7"/>
        <v>0.14402783538809547</v>
      </c>
    </row>
    <row r="88" spans="2:15" s="16" customFormat="1" x14ac:dyDescent="0.2">
      <c r="B88" s="82">
        <v>41353</v>
      </c>
      <c r="C88" s="11" t="s">
        <v>33</v>
      </c>
      <c r="D88" s="12">
        <v>5</v>
      </c>
      <c r="E88" s="12">
        <v>11</v>
      </c>
      <c r="F88" s="11" t="s">
        <v>114</v>
      </c>
      <c r="G88" s="13">
        <v>1.43</v>
      </c>
      <c r="H88" s="59">
        <v>3</v>
      </c>
      <c r="I88" s="14">
        <f t="shared" si="5"/>
        <v>3.4965034965034967</v>
      </c>
      <c r="J88" s="15">
        <v>1</v>
      </c>
      <c r="K88" s="60">
        <f>I88*H88</f>
        <v>10.48951048951049</v>
      </c>
      <c r="L88" s="6">
        <f t="shared" si="8"/>
        <v>106.70974593594759</v>
      </c>
      <c r="M88" s="6">
        <f t="shared" si="9"/>
        <v>128.56833282089443</v>
      </c>
      <c r="N88" s="74">
        <f t="shared" si="6"/>
        <v>21.858586884946831</v>
      </c>
      <c r="O88" s="78">
        <f t="shared" si="7"/>
        <v>0.20484152307950787</v>
      </c>
    </row>
    <row r="89" spans="2:15" s="16" customFormat="1" x14ac:dyDescent="0.2">
      <c r="B89" s="82">
        <v>41353</v>
      </c>
      <c r="C89" s="11" t="s">
        <v>33</v>
      </c>
      <c r="D89" s="12">
        <v>6</v>
      </c>
      <c r="E89" s="12">
        <v>7</v>
      </c>
      <c r="F89" s="11" t="s">
        <v>115</v>
      </c>
      <c r="G89" s="13">
        <v>3.6</v>
      </c>
      <c r="H89" s="59">
        <v>9</v>
      </c>
      <c r="I89" s="14">
        <f t="shared" si="5"/>
        <v>1.3888888888888888</v>
      </c>
      <c r="J89" s="15" t="s">
        <v>16</v>
      </c>
      <c r="K89" s="60"/>
      <c r="L89" s="6">
        <f t="shared" si="8"/>
        <v>108.09863482483648</v>
      </c>
      <c r="M89" s="6">
        <f t="shared" si="9"/>
        <v>128.56833282089443</v>
      </c>
      <c r="N89" s="74">
        <f t="shared" si="6"/>
        <v>20.469697996057945</v>
      </c>
      <c r="O89" s="78">
        <f t="shared" si="7"/>
        <v>0.18936129979094682</v>
      </c>
    </row>
    <row r="90" spans="2:15" s="16" customFormat="1" x14ac:dyDescent="0.2">
      <c r="B90" s="82">
        <v>41353</v>
      </c>
      <c r="C90" s="11" t="s">
        <v>33</v>
      </c>
      <c r="D90" s="12">
        <v>6</v>
      </c>
      <c r="E90" s="12">
        <v>1</v>
      </c>
      <c r="F90" s="11" t="s">
        <v>116</v>
      </c>
      <c r="G90" s="13">
        <v>5.1100000000000003</v>
      </c>
      <c r="H90" s="59">
        <v>7.5</v>
      </c>
      <c r="I90" s="14">
        <f t="shared" si="5"/>
        <v>0.97847358121330719</v>
      </c>
      <c r="J90" s="15">
        <v>3</v>
      </c>
      <c r="K90" s="60"/>
      <c r="L90" s="6">
        <f t="shared" si="8"/>
        <v>109.07710840604979</v>
      </c>
      <c r="M90" s="6">
        <f t="shared" si="9"/>
        <v>128.56833282089443</v>
      </c>
      <c r="N90" s="74">
        <f t="shared" si="6"/>
        <v>19.491224414844638</v>
      </c>
      <c r="O90" s="78">
        <f t="shared" si="7"/>
        <v>0.17869216281647954</v>
      </c>
    </row>
    <row r="91" spans="2:15" s="16" customFormat="1" x14ac:dyDescent="0.2">
      <c r="B91" s="82">
        <v>41353</v>
      </c>
      <c r="C91" s="11" t="s">
        <v>33</v>
      </c>
      <c r="D91" s="12">
        <v>7</v>
      </c>
      <c r="E91" s="12">
        <v>13</v>
      </c>
      <c r="F91" s="11" t="s">
        <v>117</v>
      </c>
      <c r="G91" s="13">
        <v>1.67</v>
      </c>
      <c r="H91" s="59">
        <v>4.4000000000000004</v>
      </c>
      <c r="I91" s="14">
        <f t="shared" si="5"/>
        <v>2.9940119760479043</v>
      </c>
      <c r="J91" s="15">
        <v>3</v>
      </c>
      <c r="K91" s="60"/>
      <c r="L91" s="6">
        <f t="shared" si="8"/>
        <v>112.07112038209769</v>
      </c>
      <c r="M91" s="6">
        <f t="shared" si="9"/>
        <v>128.56833282089443</v>
      </c>
      <c r="N91" s="74">
        <f t="shared" si="6"/>
        <v>16.497212438796737</v>
      </c>
      <c r="O91" s="78">
        <f t="shared" si="7"/>
        <v>0.14720306518352619</v>
      </c>
    </row>
    <row r="92" spans="2:15" s="16" customFormat="1" x14ac:dyDescent="0.2">
      <c r="B92" s="82">
        <v>41353</v>
      </c>
      <c r="C92" s="11" t="s">
        <v>30</v>
      </c>
      <c r="D92" s="12">
        <v>5</v>
      </c>
      <c r="E92" s="12">
        <v>1</v>
      </c>
      <c r="F92" s="11" t="s">
        <v>118</v>
      </c>
      <c r="G92" s="13">
        <v>2.54</v>
      </c>
      <c r="H92" s="59">
        <v>4.8</v>
      </c>
      <c r="I92" s="14">
        <f t="shared" si="5"/>
        <v>1.9685039370078741</v>
      </c>
      <c r="J92" s="15">
        <v>2</v>
      </c>
      <c r="K92" s="60"/>
      <c r="L92" s="6">
        <f t="shared" si="8"/>
        <v>114.03962431910557</v>
      </c>
      <c r="M92" s="6">
        <f t="shared" si="9"/>
        <v>128.56833282089443</v>
      </c>
      <c r="N92" s="74">
        <f t="shared" si="6"/>
        <v>14.528708501788856</v>
      </c>
      <c r="O92" s="78">
        <f t="shared" si="7"/>
        <v>0.12740052932070906</v>
      </c>
    </row>
    <row r="93" spans="2:15" s="16" customFormat="1" x14ac:dyDescent="0.2">
      <c r="B93" s="82">
        <v>41353</v>
      </c>
      <c r="C93" s="11" t="s">
        <v>30</v>
      </c>
      <c r="D93" s="12">
        <v>5</v>
      </c>
      <c r="E93" s="12">
        <v>5</v>
      </c>
      <c r="F93" s="11" t="s">
        <v>119</v>
      </c>
      <c r="G93" s="13">
        <v>4.26</v>
      </c>
      <c r="H93" s="59">
        <v>5</v>
      </c>
      <c r="I93" s="14">
        <f t="shared" si="5"/>
        <v>1.1737089201877935</v>
      </c>
      <c r="J93" s="15" t="s">
        <v>16</v>
      </c>
      <c r="K93" s="60"/>
      <c r="L93" s="6">
        <f t="shared" si="8"/>
        <v>115.21333323929336</v>
      </c>
      <c r="M93" s="6">
        <f t="shared" si="9"/>
        <v>128.56833282089443</v>
      </c>
      <c r="N93" s="74">
        <f t="shared" si="6"/>
        <v>13.354999581601064</v>
      </c>
      <c r="O93" s="78">
        <f t="shared" si="7"/>
        <v>0.11591539977290022</v>
      </c>
    </row>
    <row r="94" spans="2:15" s="16" customFormat="1" x14ac:dyDescent="0.2">
      <c r="B94" s="82">
        <v>41353</v>
      </c>
      <c r="C94" s="11" t="s">
        <v>30</v>
      </c>
      <c r="D94" s="12">
        <v>6</v>
      </c>
      <c r="E94" s="12">
        <v>10</v>
      </c>
      <c r="F94" s="11" t="s">
        <v>120</v>
      </c>
      <c r="G94" s="13">
        <v>2.59</v>
      </c>
      <c r="H94" s="59">
        <v>3.6</v>
      </c>
      <c r="I94" s="14">
        <f t="shared" si="5"/>
        <v>1.9305019305019306</v>
      </c>
      <c r="J94" s="15">
        <v>1</v>
      </c>
      <c r="K94" s="60">
        <f>I94*H94</f>
        <v>6.9498069498069501</v>
      </c>
      <c r="L94" s="6">
        <f t="shared" si="8"/>
        <v>117.1438351697953</v>
      </c>
      <c r="M94" s="6">
        <f t="shared" si="9"/>
        <v>135.51813977070137</v>
      </c>
      <c r="N94" s="74">
        <f t="shared" si="6"/>
        <v>18.374304600906072</v>
      </c>
      <c r="O94" s="78">
        <f t="shared" si="7"/>
        <v>0.15685251020058591</v>
      </c>
    </row>
    <row r="95" spans="2:15" s="16" customFormat="1" x14ac:dyDescent="0.2">
      <c r="B95" s="82">
        <v>41353</v>
      </c>
      <c r="C95" s="11" t="s">
        <v>30</v>
      </c>
      <c r="D95" s="12">
        <v>6</v>
      </c>
      <c r="E95" s="12">
        <v>8</v>
      </c>
      <c r="F95" s="11" t="s">
        <v>121</v>
      </c>
      <c r="G95" s="13">
        <v>4.17</v>
      </c>
      <c r="H95" s="59">
        <v>9</v>
      </c>
      <c r="I95" s="14">
        <f t="shared" si="5"/>
        <v>1.1990407673860912</v>
      </c>
      <c r="J95" s="15">
        <v>2</v>
      </c>
      <c r="K95" s="60"/>
      <c r="L95" s="6">
        <f t="shared" si="8"/>
        <v>118.34287593718139</v>
      </c>
      <c r="M95" s="6">
        <f t="shared" si="9"/>
        <v>135.51813977070137</v>
      </c>
      <c r="N95" s="74">
        <f t="shared" si="6"/>
        <v>17.175263833519978</v>
      </c>
      <c r="O95" s="78">
        <f t="shared" si="7"/>
        <v>0.14513137100569476</v>
      </c>
    </row>
    <row r="96" spans="2:15" s="16" customFormat="1" x14ac:dyDescent="0.2">
      <c r="B96" s="82">
        <v>41353</v>
      </c>
      <c r="C96" s="11" t="s">
        <v>30</v>
      </c>
      <c r="D96" s="12">
        <v>8</v>
      </c>
      <c r="E96" s="12">
        <v>5</v>
      </c>
      <c r="F96" s="11" t="s">
        <v>122</v>
      </c>
      <c r="G96" s="13">
        <v>4.95</v>
      </c>
      <c r="H96" s="59">
        <v>6.5</v>
      </c>
      <c r="I96" s="14">
        <f t="shared" si="5"/>
        <v>1.0101010101010102</v>
      </c>
      <c r="J96" s="15" t="s">
        <v>16</v>
      </c>
      <c r="K96" s="60"/>
      <c r="L96" s="6">
        <f t="shared" si="8"/>
        <v>119.3529769472824</v>
      </c>
      <c r="M96" s="6">
        <f t="shared" si="9"/>
        <v>135.51813977070137</v>
      </c>
      <c r="N96" s="74">
        <f t="shared" si="6"/>
        <v>16.165162823418967</v>
      </c>
      <c r="O96" s="78">
        <f t="shared" si="7"/>
        <v>0.13543996334971214</v>
      </c>
    </row>
    <row r="97" spans="2:15" s="16" customFormat="1" x14ac:dyDescent="0.2">
      <c r="B97" s="82">
        <v>41353</v>
      </c>
      <c r="C97" s="11" t="s">
        <v>30</v>
      </c>
      <c r="D97" s="12">
        <v>8</v>
      </c>
      <c r="E97" s="12">
        <v>3</v>
      </c>
      <c r="F97" s="11" t="s">
        <v>123</v>
      </c>
      <c r="G97" s="13">
        <v>5.05</v>
      </c>
      <c r="H97" s="59">
        <v>7</v>
      </c>
      <c r="I97" s="14">
        <f t="shared" si="5"/>
        <v>0.99009900990099009</v>
      </c>
      <c r="J97" s="15">
        <v>1</v>
      </c>
      <c r="K97" s="60">
        <f>I97*H97</f>
        <v>6.9306930693069306</v>
      </c>
      <c r="L97" s="6">
        <f t="shared" si="8"/>
        <v>120.34307595718339</v>
      </c>
      <c r="M97" s="6">
        <f t="shared" si="9"/>
        <v>142.44883284000829</v>
      </c>
      <c r="N97" s="74">
        <f t="shared" si="6"/>
        <v>22.105756882824906</v>
      </c>
      <c r="O97" s="78">
        <f t="shared" si="7"/>
        <v>0.18368947865924473</v>
      </c>
    </row>
    <row r="98" spans="2:15" x14ac:dyDescent="0.2">
      <c r="B98" s="81">
        <v>41356</v>
      </c>
      <c r="C98" s="9" t="s">
        <v>14</v>
      </c>
      <c r="D98" s="5">
        <v>3</v>
      </c>
      <c r="E98" s="5">
        <v>5</v>
      </c>
      <c r="F98" s="4" t="s">
        <v>124</v>
      </c>
      <c r="G98" s="2">
        <v>4.92</v>
      </c>
      <c r="H98" s="57">
        <v>5.5</v>
      </c>
      <c r="I98" s="6">
        <f t="shared" si="5"/>
        <v>1.0162601626016261</v>
      </c>
      <c r="J98" s="7" t="s">
        <v>16</v>
      </c>
      <c r="K98" s="58"/>
      <c r="L98" s="6">
        <f t="shared" si="8"/>
        <v>121.35933611978501</v>
      </c>
      <c r="M98" s="6">
        <f t="shared" si="9"/>
        <v>142.44883284000829</v>
      </c>
      <c r="N98" s="74">
        <f t="shared" si="6"/>
        <v>21.089496720223281</v>
      </c>
      <c r="O98" s="78">
        <f t="shared" si="7"/>
        <v>0.17377729142657278</v>
      </c>
    </row>
    <row r="99" spans="2:15" x14ac:dyDescent="0.2">
      <c r="B99" s="81">
        <v>41356</v>
      </c>
      <c r="C99" s="9" t="s">
        <v>14</v>
      </c>
      <c r="D99" s="5">
        <v>3</v>
      </c>
      <c r="E99" s="5">
        <v>9</v>
      </c>
      <c r="F99" s="4" t="s">
        <v>125</v>
      </c>
      <c r="G99" s="2">
        <v>5.53</v>
      </c>
      <c r="H99" s="57">
        <v>7.5</v>
      </c>
      <c r="I99" s="6">
        <f t="shared" si="5"/>
        <v>0.90415913200723319</v>
      </c>
      <c r="J99" s="7">
        <v>2</v>
      </c>
      <c r="K99" s="58"/>
      <c r="L99" s="6">
        <f t="shared" si="8"/>
        <v>122.26349525179225</v>
      </c>
      <c r="M99" s="6">
        <f t="shared" si="9"/>
        <v>142.44883284000829</v>
      </c>
      <c r="N99" s="74">
        <f t="shared" si="6"/>
        <v>20.185337588216044</v>
      </c>
      <c r="O99" s="78">
        <f t="shared" si="7"/>
        <v>0.16509701073608191</v>
      </c>
    </row>
    <row r="100" spans="2:15" x14ac:dyDescent="0.2">
      <c r="B100" s="81">
        <v>41356</v>
      </c>
      <c r="C100" s="9" t="s">
        <v>126</v>
      </c>
      <c r="D100" s="5">
        <v>5</v>
      </c>
      <c r="E100" s="5">
        <v>2</v>
      </c>
      <c r="F100" s="4" t="s">
        <v>127</v>
      </c>
      <c r="G100" s="2">
        <v>2.48</v>
      </c>
      <c r="H100" s="57">
        <v>4</v>
      </c>
      <c r="I100" s="6">
        <f t="shared" si="5"/>
        <v>2.0161290322580645</v>
      </c>
      <c r="J100" s="7">
        <v>1</v>
      </c>
      <c r="K100" s="58">
        <f>I100*H100</f>
        <v>8.064516129032258</v>
      </c>
      <c r="L100" s="6">
        <f t="shared" si="8"/>
        <v>124.27962428405031</v>
      </c>
      <c r="M100" s="6">
        <f t="shared" si="9"/>
        <v>150.51334896904055</v>
      </c>
      <c r="N100" s="74">
        <f t="shared" si="6"/>
        <v>26.233724684990236</v>
      </c>
      <c r="O100" s="78">
        <f t="shared" si="7"/>
        <v>0.21108628897228648</v>
      </c>
    </row>
    <row r="101" spans="2:15" x14ac:dyDescent="0.2">
      <c r="B101" s="81">
        <v>41356</v>
      </c>
      <c r="C101" s="9" t="s">
        <v>126</v>
      </c>
      <c r="D101" s="5">
        <v>5</v>
      </c>
      <c r="E101" s="5">
        <v>4</v>
      </c>
      <c r="F101" s="4" t="s">
        <v>21</v>
      </c>
      <c r="G101" s="2">
        <v>2.93</v>
      </c>
      <c r="H101" s="57">
        <v>5</v>
      </c>
      <c r="I101" s="6">
        <f t="shared" si="5"/>
        <v>1.7064846416382251</v>
      </c>
      <c r="J101" s="7">
        <v>2</v>
      </c>
      <c r="K101" s="58"/>
      <c r="L101" s="6">
        <f t="shared" si="8"/>
        <v>125.98610892568854</v>
      </c>
      <c r="M101" s="6">
        <f t="shared" si="9"/>
        <v>150.51334896904055</v>
      </c>
      <c r="N101" s="74">
        <f t="shared" si="6"/>
        <v>24.527240043352009</v>
      </c>
      <c r="O101" s="78">
        <f t="shared" si="7"/>
        <v>0.19468209830830729</v>
      </c>
    </row>
    <row r="102" spans="2:15" x14ac:dyDescent="0.2">
      <c r="B102" s="81">
        <v>41356</v>
      </c>
      <c r="C102" s="9" t="s">
        <v>14</v>
      </c>
      <c r="D102" s="5">
        <v>5</v>
      </c>
      <c r="E102" s="5">
        <v>2</v>
      </c>
      <c r="F102" s="4" t="s">
        <v>128</v>
      </c>
      <c r="G102" s="2">
        <v>3.8</v>
      </c>
      <c r="H102" s="57">
        <v>4</v>
      </c>
      <c r="I102" s="6">
        <f t="shared" si="5"/>
        <v>1.3157894736842106</v>
      </c>
      <c r="J102" s="7"/>
      <c r="K102" s="58"/>
      <c r="L102" s="6">
        <f t="shared" si="8"/>
        <v>127.30189839937275</v>
      </c>
      <c r="M102" s="6">
        <f t="shared" si="9"/>
        <v>150.51334896904055</v>
      </c>
      <c r="N102" s="74">
        <f t="shared" si="6"/>
        <v>23.211450569667804</v>
      </c>
      <c r="O102" s="78">
        <f t="shared" si="7"/>
        <v>0.18233389180771378</v>
      </c>
    </row>
    <row r="103" spans="2:15" x14ac:dyDescent="0.2">
      <c r="B103" s="81">
        <v>41356</v>
      </c>
      <c r="C103" s="9" t="s">
        <v>126</v>
      </c>
      <c r="D103" s="5">
        <v>5</v>
      </c>
      <c r="E103" s="5">
        <v>6</v>
      </c>
      <c r="F103" s="4" t="s">
        <v>129</v>
      </c>
      <c r="G103" s="2">
        <v>4.47</v>
      </c>
      <c r="H103" s="57">
        <v>5</v>
      </c>
      <c r="I103" s="6">
        <f t="shared" si="5"/>
        <v>1.1185682326621924</v>
      </c>
      <c r="J103" s="7" t="s">
        <v>16</v>
      </c>
      <c r="K103" s="58"/>
      <c r="L103" s="6">
        <f t="shared" si="8"/>
        <v>128.42046663203493</v>
      </c>
      <c r="M103" s="6">
        <f t="shared" si="9"/>
        <v>150.51334896904055</v>
      </c>
      <c r="N103" s="74">
        <f t="shared" si="6"/>
        <v>22.092882337005619</v>
      </c>
      <c r="O103" s="78">
        <f t="shared" si="7"/>
        <v>0.17203552452669935</v>
      </c>
    </row>
    <row r="104" spans="2:15" x14ac:dyDescent="0.2">
      <c r="B104" s="81">
        <v>41356</v>
      </c>
      <c r="C104" s="9" t="s">
        <v>126</v>
      </c>
      <c r="D104" s="5">
        <v>5</v>
      </c>
      <c r="E104" s="5">
        <v>3</v>
      </c>
      <c r="F104" s="4" t="s">
        <v>41</v>
      </c>
      <c r="G104" s="2">
        <v>4.6900000000000004</v>
      </c>
      <c r="H104" s="57">
        <v>8.5</v>
      </c>
      <c r="I104" s="6">
        <f t="shared" si="5"/>
        <v>1.0660980810234542</v>
      </c>
      <c r="J104" s="7">
        <v>1</v>
      </c>
      <c r="K104" s="58">
        <f>H104*I104</f>
        <v>9.0618336886993607</v>
      </c>
      <c r="L104" s="6">
        <f t="shared" si="8"/>
        <v>129.48656471305839</v>
      </c>
      <c r="M104" s="6">
        <f t="shared" si="9"/>
        <v>159.5751826577399</v>
      </c>
      <c r="N104" s="74">
        <f t="shared" si="6"/>
        <v>30.088617944681516</v>
      </c>
      <c r="O104" s="78">
        <f t="shared" si="7"/>
        <v>0.23236864775397936</v>
      </c>
    </row>
    <row r="105" spans="2:15" x14ac:dyDescent="0.2">
      <c r="B105" s="81">
        <v>41356</v>
      </c>
      <c r="C105" s="9" t="s">
        <v>126</v>
      </c>
      <c r="D105" s="5">
        <v>5</v>
      </c>
      <c r="E105" s="5">
        <v>10</v>
      </c>
      <c r="F105" s="4" t="s">
        <v>130</v>
      </c>
      <c r="G105" s="2">
        <v>4.88</v>
      </c>
      <c r="H105" s="57">
        <v>5</v>
      </c>
      <c r="I105" s="6">
        <f t="shared" si="5"/>
        <v>1.0245901639344261</v>
      </c>
      <c r="J105" s="7" t="s">
        <v>16</v>
      </c>
      <c r="K105" s="58"/>
      <c r="L105" s="6">
        <f t="shared" si="8"/>
        <v>130.5111548769928</v>
      </c>
      <c r="M105" s="6">
        <f t="shared" si="9"/>
        <v>159.5751826577399</v>
      </c>
      <c r="N105" s="74">
        <f t="shared" si="6"/>
        <v>29.064027780747097</v>
      </c>
      <c r="O105" s="78">
        <f t="shared" si="7"/>
        <v>0.22269382113843095</v>
      </c>
    </row>
    <row r="106" spans="2:15" x14ac:dyDescent="0.2">
      <c r="B106" s="81">
        <v>41356</v>
      </c>
      <c r="C106" s="9" t="s">
        <v>126</v>
      </c>
      <c r="D106" s="5">
        <v>6</v>
      </c>
      <c r="E106" s="5">
        <v>5</v>
      </c>
      <c r="F106" s="4" t="s">
        <v>131</v>
      </c>
      <c r="G106" s="2">
        <v>4.5</v>
      </c>
      <c r="H106" s="57">
        <v>4.5999999999999996</v>
      </c>
      <c r="I106" s="6">
        <f t="shared" ref="I106:I169" si="10">5/G106</f>
        <v>1.1111111111111112</v>
      </c>
      <c r="J106" s="7" t="s">
        <v>16</v>
      </c>
      <c r="K106" s="58"/>
      <c r="L106" s="6">
        <f t="shared" si="8"/>
        <v>131.62226598810392</v>
      </c>
      <c r="M106" s="6">
        <f t="shared" si="9"/>
        <v>159.5751826577399</v>
      </c>
      <c r="N106" s="74">
        <f t="shared" si="6"/>
        <v>27.952916669635982</v>
      </c>
      <c r="O106" s="78">
        <f t="shared" si="7"/>
        <v>0.2123722491767645</v>
      </c>
    </row>
    <row r="107" spans="2:15" x14ac:dyDescent="0.2">
      <c r="B107" s="81">
        <v>41356</v>
      </c>
      <c r="C107" s="9" t="s">
        <v>126</v>
      </c>
      <c r="D107" s="5">
        <v>6</v>
      </c>
      <c r="E107" s="5">
        <v>1</v>
      </c>
      <c r="F107" s="4" t="s">
        <v>132</v>
      </c>
      <c r="G107" s="2">
        <v>5</v>
      </c>
      <c r="H107" s="57">
        <v>6.5</v>
      </c>
      <c r="I107" s="6">
        <f t="shared" si="10"/>
        <v>1</v>
      </c>
      <c r="J107" s="7">
        <v>1</v>
      </c>
      <c r="K107" s="58">
        <f>I107*H107</f>
        <v>6.5</v>
      </c>
      <c r="L107" s="6">
        <f t="shared" si="8"/>
        <v>132.62226598810392</v>
      </c>
      <c r="M107" s="6">
        <f t="shared" si="9"/>
        <v>166.0751826577399</v>
      </c>
      <c r="N107" s="74">
        <f t="shared" si="6"/>
        <v>33.452916669635982</v>
      </c>
      <c r="O107" s="78">
        <f t="shared" si="7"/>
        <v>0.25224208333641862</v>
      </c>
    </row>
    <row r="108" spans="2:15" x14ac:dyDescent="0.2">
      <c r="B108" s="81">
        <v>41356</v>
      </c>
      <c r="C108" s="9" t="s">
        <v>19</v>
      </c>
      <c r="D108" s="5">
        <v>5</v>
      </c>
      <c r="E108" s="5">
        <v>2</v>
      </c>
      <c r="F108" s="4" t="s">
        <v>133</v>
      </c>
      <c r="G108" s="2">
        <v>3.92</v>
      </c>
      <c r="H108" s="57">
        <v>8</v>
      </c>
      <c r="I108" s="6">
        <f t="shared" si="10"/>
        <v>1.2755102040816326</v>
      </c>
      <c r="J108" s="7" t="s">
        <v>16</v>
      </c>
      <c r="K108" s="58"/>
      <c r="L108" s="6">
        <f t="shared" si="8"/>
        <v>133.89777619218555</v>
      </c>
      <c r="M108" s="6">
        <f t="shared" si="9"/>
        <v>166.0751826577399</v>
      </c>
      <c r="N108" s="74">
        <f t="shared" si="6"/>
        <v>32.177406465554355</v>
      </c>
      <c r="O108" s="78">
        <f t="shared" si="7"/>
        <v>0.24031322536208238</v>
      </c>
    </row>
    <row r="109" spans="2:15" x14ac:dyDescent="0.2">
      <c r="B109" s="81">
        <v>41356</v>
      </c>
      <c r="C109" s="9" t="s">
        <v>19</v>
      </c>
      <c r="D109" s="5">
        <v>5</v>
      </c>
      <c r="E109" s="5">
        <v>7</v>
      </c>
      <c r="F109" s="4" t="s">
        <v>134</v>
      </c>
      <c r="G109" s="2">
        <v>4.22</v>
      </c>
      <c r="H109" s="57">
        <v>4.4000000000000004</v>
      </c>
      <c r="I109" s="6">
        <f t="shared" si="10"/>
        <v>1.1848341232227488</v>
      </c>
      <c r="J109" s="7" t="s">
        <v>16</v>
      </c>
      <c r="K109" s="58"/>
      <c r="L109" s="6">
        <f t="shared" si="8"/>
        <v>135.08261031540829</v>
      </c>
      <c r="M109" s="6">
        <f t="shared" si="9"/>
        <v>166.0751826577399</v>
      </c>
      <c r="N109" s="74">
        <f t="shared" si="6"/>
        <v>30.992572342331613</v>
      </c>
      <c r="O109" s="78">
        <f t="shared" si="7"/>
        <v>0.22943421266413316</v>
      </c>
    </row>
    <row r="110" spans="2:15" x14ac:dyDescent="0.2">
      <c r="B110" s="81">
        <v>41356</v>
      </c>
      <c r="C110" s="9" t="s">
        <v>126</v>
      </c>
      <c r="D110" s="5">
        <v>7</v>
      </c>
      <c r="E110" s="5">
        <v>8</v>
      </c>
      <c r="F110" s="4" t="s">
        <v>51</v>
      </c>
      <c r="G110" s="2">
        <v>2.85</v>
      </c>
      <c r="H110" s="57">
        <v>4.5999999999999996</v>
      </c>
      <c r="I110" s="6">
        <f t="shared" si="10"/>
        <v>1.7543859649122806</v>
      </c>
      <c r="J110" s="7" t="s">
        <v>16</v>
      </c>
      <c r="K110" s="58"/>
      <c r="L110" s="6">
        <f t="shared" si="8"/>
        <v>136.83699628032056</v>
      </c>
      <c r="M110" s="6">
        <f t="shared" si="9"/>
        <v>166.0751826577399</v>
      </c>
      <c r="N110" s="74">
        <f t="shared" si="6"/>
        <v>29.238186377419339</v>
      </c>
      <c r="O110" s="78">
        <f t="shared" si="7"/>
        <v>0.21367164708528666</v>
      </c>
    </row>
    <row r="111" spans="2:15" x14ac:dyDescent="0.2">
      <c r="B111" s="81">
        <v>41356</v>
      </c>
      <c r="C111" s="9" t="s">
        <v>14</v>
      </c>
      <c r="D111" s="5">
        <v>8</v>
      </c>
      <c r="E111" s="5">
        <v>10</v>
      </c>
      <c r="F111" s="4" t="s">
        <v>135</v>
      </c>
      <c r="G111" s="2">
        <v>2.69</v>
      </c>
      <c r="H111" s="57">
        <v>2.7</v>
      </c>
      <c r="I111" s="6">
        <f t="shared" si="10"/>
        <v>1.8587360594795539</v>
      </c>
      <c r="J111" s="7">
        <v>1</v>
      </c>
      <c r="K111" s="58">
        <f>I111*H111</f>
        <v>5.0185873605947959</v>
      </c>
      <c r="L111" s="6">
        <f t="shared" si="8"/>
        <v>138.69573233980012</v>
      </c>
      <c r="M111" s="6">
        <f t="shared" si="9"/>
        <v>171.09377001833471</v>
      </c>
      <c r="N111" s="74">
        <f t="shared" si="6"/>
        <v>32.398037678534592</v>
      </c>
      <c r="O111" s="78">
        <f t="shared" si="7"/>
        <v>0.23359073225959423</v>
      </c>
    </row>
    <row r="112" spans="2:15" x14ac:dyDescent="0.2">
      <c r="B112" s="81">
        <v>41356</v>
      </c>
      <c r="C112" s="9" t="s">
        <v>14</v>
      </c>
      <c r="D112" s="5">
        <v>8</v>
      </c>
      <c r="E112" s="5">
        <v>3</v>
      </c>
      <c r="F112" s="4" t="s">
        <v>136</v>
      </c>
      <c r="G112" s="2">
        <v>4.29</v>
      </c>
      <c r="H112" s="57">
        <v>4.4000000000000004</v>
      </c>
      <c r="I112" s="6">
        <f t="shared" si="10"/>
        <v>1.1655011655011656</v>
      </c>
      <c r="J112" s="7" t="s">
        <v>16</v>
      </c>
      <c r="K112" s="58"/>
      <c r="L112" s="6">
        <f t="shared" si="8"/>
        <v>139.86123350530127</v>
      </c>
      <c r="M112" s="6">
        <f t="shared" si="9"/>
        <v>171.09377001833471</v>
      </c>
      <c r="N112" s="74">
        <f t="shared" si="6"/>
        <v>31.232536513033438</v>
      </c>
      <c r="O112" s="78">
        <f t="shared" si="7"/>
        <v>0.22331088987463854</v>
      </c>
    </row>
    <row r="113" spans="2:15" x14ac:dyDescent="0.2">
      <c r="B113" s="81">
        <v>41356</v>
      </c>
      <c r="C113" s="9" t="s">
        <v>58</v>
      </c>
      <c r="D113" s="5">
        <v>7</v>
      </c>
      <c r="E113" s="5">
        <v>7</v>
      </c>
      <c r="F113" s="4" t="s">
        <v>137</v>
      </c>
      <c r="G113" s="2">
        <v>4.03</v>
      </c>
      <c r="H113" s="57">
        <v>5</v>
      </c>
      <c r="I113" s="6">
        <f t="shared" si="10"/>
        <v>1.2406947890818858</v>
      </c>
      <c r="J113" s="7">
        <v>2</v>
      </c>
      <c r="K113" s="58"/>
      <c r="L113" s="6">
        <f t="shared" si="8"/>
        <v>141.10192829438316</v>
      </c>
      <c r="M113" s="6">
        <f t="shared" si="9"/>
        <v>171.09377001833471</v>
      </c>
      <c r="N113" s="74">
        <f t="shared" si="6"/>
        <v>29.991841723951552</v>
      </c>
      <c r="O113" s="78">
        <f t="shared" si="7"/>
        <v>0.21255444263935999</v>
      </c>
    </row>
    <row r="114" spans="2:15" x14ac:dyDescent="0.2">
      <c r="B114" s="81">
        <v>41356</v>
      </c>
      <c r="C114" s="9" t="s">
        <v>126</v>
      </c>
      <c r="D114" s="5">
        <v>8</v>
      </c>
      <c r="E114" s="5">
        <v>3</v>
      </c>
      <c r="F114" s="4" t="s">
        <v>138</v>
      </c>
      <c r="G114" s="2">
        <v>3.46</v>
      </c>
      <c r="H114" s="57">
        <v>5</v>
      </c>
      <c r="I114" s="6">
        <f t="shared" si="10"/>
        <v>1.4450867052023122</v>
      </c>
      <c r="J114" s="7">
        <v>1</v>
      </c>
      <c r="K114" s="58">
        <f>I114*H114</f>
        <v>7.2254335260115612</v>
      </c>
      <c r="L114" s="6">
        <f t="shared" si="8"/>
        <v>142.54701499958546</v>
      </c>
      <c r="M114" s="6">
        <f t="shared" si="9"/>
        <v>178.31920354434627</v>
      </c>
      <c r="N114" s="74">
        <f t="shared" si="6"/>
        <v>35.772188544760809</v>
      </c>
      <c r="O114" s="78">
        <f t="shared" si="7"/>
        <v>0.25095010614473295</v>
      </c>
    </row>
    <row r="115" spans="2:15" x14ac:dyDescent="0.2">
      <c r="B115" s="81">
        <v>41356</v>
      </c>
      <c r="C115" s="9" t="s">
        <v>126</v>
      </c>
      <c r="D115" s="5">
        <v>8</v>
      </c>
      <c r="E115" s="5">
        <v>2</v>
      </c>
      <c r="F115" s="4" t="s">
        <v>139</v>
      </c>
      <c r="G115" s="2">
        <v>3.83</v>
      </c>
      <c r="H115" s="57">
        <v>6.5</v>
      </c>
      <c r="I115" s="6">
        <f t="shared" si="10"/>
        <v>1.3054830287206267</v>
      </c>
      <c r="J115" s="7" t="s">
        <v>16</v>
      </c>
      <c r="K115" s="58"/>
      <c r="L115" s="6">
        <f t="shared" si="8"/>
        <v>143.85249802830609</v>
      </c>
      <c r="M115" s="6">
        <f t="shared" si="9"/>
        <v>178.31920354434627</v>
      </c>
      <c r="N115" s="74">
        <f t="shared" si="6"/>
        <v>34.466705516040179</v>
      </c>
      <c r="O115" s="78">
        <f t="shared" si="7"/>
        <v>0.23959754601729691</v>
      </c>
    </row>
    <row r="116" spans="2:15" x14ac:dyDescent="0.2">
      <c r="B116" s="81">
        <v>41356</v>
      </c>
      <c r="C116" s="9" t="s">
        <v>14</v>
      </c>
      <c r="D116" s="5">
        <v>9</v>
      </c>
      <c r="E116" s="5">
        <v>12</v>
      </c>
      <c r="F116" s="4" t="s">
        <v>140</v>
      </c>
      <c r="G116" s="2">
        <v>4.33</v>
      </c>
      <c r="H116" s="57">
        <v>9</v>
      </c>
      <c r="I116" s="6">
        <f t="shared" si="10"/>
        <v>1.1547344110854503</v>
      </c>
      <c r="J116" s="7" t="s">
        <v>16</v>
      </c>
      <c r="K116" s="58"/>
      <c r="L116" s="6">
        <f t="shared" si="8"/>
        <v>145.00723243939154</v>
      </c>
      <c r="M116" s="6">
        <f t="shared" si="9"/>
        <v>178.31920354434627</v>
      </c>
      <c r="N116" s="74">
        <f t="shared" si="6"/>
        <v>33.311971104954722</v>
      </c>
      <c r="O116" s="78">
        <f t="shared" si="7"/>
        <v>0.22972627326625294</v>
      </c>
    </row>
    <row r="117" spans="2:15" x14ac:dyDescent="0.2">
      <c r="B117" s="81">
        <v>41356</v>
      </c>
      <c r="C117" s="9" t="s">
        <v>14</v>
      </c>
      <c r="D117" s="5">
        <v>9</v>
      </c>
      <c r="E117" s="5">
        <v>4</v>
      </c>
      <c r="F117" s="4" t="s">
        <v>141</v>
      </c>
      <c r="G117" s="2">
        <v>5.08</v>
      </c>
      <c r="H117" s="57">
        <v>13</v>
      </c>
      <c r="I117" s="6">
        <f t="shared" si="10"/>
        <v>0.98425196850393704</v>
      </c>
      <c r="J117" s="7" t="s">
        <v>16</v>
      </c>
      <c r="K117" s="58"/>
      <c r="L117" s="6">
        <f t="shared" si="8"/>
        <v>145.99148440789548</v>
      </c>
      <c r="M117" s="6">
        <f t="shared" si="9"/>
        <v>178.31920354434627</v>
      </c>
      <c r="N117" s="74">
        <f t="shared" si="6"/>
        <v>32.327719136450781</v>
      </c>
      <c r="O117" s="78">
        <f t="shared" si="7"/>
        <v>0.22143564926107731</v>
      </c>
    </row>
    <row r="118" spans="2:15" x14ac:dyDescent="0.2">
      <c r="B118" s="81">
        <v>41356</v>
      </c>
      <c r="C118" s="9" t="s">
        <v>14</v>
      </c>
      <c r="D118" s="5">
        <v>9</v>
      </c>
      <c r="E118" s="5">
        <v>11</v>
      </c>
      <c r="F118" s="4" t="s">
        <v>142</v>
      </c>
      <c r="G118" s="2">
        <v>5.79</v>
      </c>
      <c r="H118" s="57">
        <v>11</v>
      </c>
      <c r="I118" s="6">
        <f t="shared" si="10"/>
        <v>0.86355785837651122</v>
      </c>
      <c r="J118" s="7" t="s">
        <v>16</v>
      </c>
      <c r="K118" s="58"/>
      <c r="L118" s="6">
        <f t="shared" si="8"/>
        <v>146.85504226627199</v>
      </c>
      <c r="M118" s="6">
        <f t="shared" si="9"/>
        <v>178.31920354434627</v>
      </c>
      <c r="N118" s="74">
        <f t="shared" si="6"/>
        <v>31.464161278074272</v>
      </c>
      <c r="O118" s="78">
        <f t="shared" si="7"/>
        <v>0.21425319003364315</v>
      </c>
    </row>
    <row r="119" spans="2:15" x14ac:dyDescent="0.2">
      <c r="B119" s="81">
        <v>41356</v>
      </c>
      <c r="C119" s="9" t="s">
        <v>58</v>
      </c>
      <c r="D119" s="5">
        <v>8</v>
      </c>
      <c r="E119" s="5">
        <v>5</v>
      </c>
      <c r="F119" s="4" t="s">
        <v>143</v>
      </c>
      <c r="G119" s="2">
        <v>2.81</v>
      </c>
      <c r="H119" s="57">
        <v>4.8</v>
      </c>
      <c r="I119" s="6">
        <f t="shared" si="10"/>
        <v>1.7793594306049823</v>
      </c>
      <c r="J119" s="7">
        <v>2</v>
      </c>
      <c r="K119" s="58"/>
      <c r="L119" s="6">
        <f t="shared" si="8"/>
        <v>148.63440169687698</v>
      </c>
      <c r="M119" s="6">
        <f t="shared" si="9"/>
        <v>178.31920354434627</v>
      </c>
      <c r="N119" s="74">
        <f t="shared" si="6"/>
        <v>29.684801847469288</v>
      </c>
      <c r="O119" s="78">
        <f t="shared" si="7"/>
        <v>0.19971689937574533</v>
      </c>
    </row>
    <row r="120" spans="2:15" x14ac:dyDescent="0.2">
      <c r="B120" s="81">
        <v>41356</v>
      </c>
      <c r="C120" s="9" t="s">
        <v>58</v>
      </c>
      <c r="D120" s="5">
        <v>8</v>
      </c>
      <c r="E120" s="5">
        <v>4</v>
      </c>
      <c r="F120" s="4" t="s">
        <v>144</v>
      </c>
      <c r="G120" s="2">
        <v>5.16</v>
      </c>
      <c r="H120" s="57">
        <v>5.5</v>
      </c>
      <c r="I120" s="6">
        <f t="shared" si="10"/>
        <v>0.96899224806201545</v>
      </c>
      <c r="J120" s="7">
        <v>1</v>
      </c>
      <c r="K120" s="58">
        <f>I120*H120</f>
        <v>5.329457364341085</v>
      </c>
      <c r="L120" s="6">
        <f t="shared" si="8"/>
        <v>149.603393944939</v>
      </c>
      <c r="M120" s="6">
        <f t="shared" si="9"/>
        <v>183.64866090868736</v>
      </c>
      <c r="N120" s="74">
        <f t="shared" si="6"/>
        <v>34.045266963748361</v>
      </c>
      <c r="O120" s="78">
        <f t="shared" si="7"/>
        <v>0.22757015109081416</v>
      </c>
    </row>
    <row r="121" spans="2:15" x14ac:dyDescent="0.2">
      <c r="B121" s="81">
        <v>41356</v>
      </c>
      <c r="C121" s="9" t="s">
        <v>19</v>
      </c>
      <c r="D121" s="5">
        <v>8</v>
      </c>
      <c r="E121" s="5">
        <v>2</v>
      </c>
      <c r="F121" s="4" t="s">
        <v>145</v>
      </c>
      <c r="G121" s="2">
        <v>2.85</v>
      </c>
      <c r="H121" s="57">
        <v>3.1</v>
      </c>
      <c r="I121" s="6">
        <f t="shared" si="10"/>
        <v>1.7543859649122806</v>
      </c>
      <c r="J121" s="7" t="s">
        <v>16</v>
      </c>
      <c r="K121" s="58"/>
      <c r="L121" s="6">
        <f t="shared" si="8"/>
        <v>151.35777990985127</v>
      </c>
      <c r="M121" s="6">
        <f t="shared" si="9"/>
        <v>183.64866090868736</v>
      </c>
      <c r="N121" s="74">
        <f t="shared" si="6"/>
        <v>32.290880998836087</v>
      </c>
      <c r="O121" s="78">
        <f t="shared" si="7"/>
        <v>0.21334140219332329</v>
      </c>
    </row>
    <row r="122" spans="2:15" x14ac:dyDescent="0.2">
      <c r="B122" s="81">
        <v>41356</v>
      </c>
      <c r="C122" s="9" t="s">
        <v>19</v>
      </c>
      <c r="D122" s="5">
        <v>8</v>
      </c>
      <c r="E122" s="5">
        <v>4</v>
      </c>
      <c r="F122" s="4" t="s">
        <v>146</v>
      </c>
      <c r="G122" s="2">
        <v>3.51</v>
      </c>
      <c r="H122" s="57">
        <v>6.5</v>
      </c>
      <c r="I122" s="6">
        <f t="shared" si="10"/>
        <v>1.4245014245014247</v>
      </c>
      <c r="J122" s="7">
        <v>1</v>
      </c>
      <c r="K122" s="58">
        <f>I122*H122</f>
        <v>9.2592592592592613</v>
      </c>
      <c r="L122" s="6">
        <f t="shared" si="8"/>
        <v>152.78228133435269</v>
      </c>
      <c r="M122" s="6">
        <f t="shared" si="9"/>
        <v>192.90792016794663</v>
      </c>
      <c r="N122" s="74">
        <f t="shared" si="6"/>
        <v>40.125638833593939</v>
      </c>
      <c r="O122" s="78">
        <f t="shared" si="7"/>
        <v>0.26263280324883981</v>
      </c>
    </row>
    <row r="123" spans="2:15" x14ac:dyDescent="0.2">
      <c r="B123" s="81">
        <v>41356</v>
      </c>
      <c r="C123" s="9" t="s">
        <v>24</v>
      </c>
      <c r="D123" s="5">
        <v>5</v>
      </c>
      <c r="E123" s="5">
        <v>8</v>
      </c>
      <c r="F123" s="4" t="s">
        <v>147</v>
      </c>
      <c r="G123" s="2">
        <v>3.66</v>
      </c>
      <c r="H123" s="57">
        <v>5.5</v>
      </c>
      <c r="I123" s="6">
        <f t="shared" si="10"/>
        <v>1.3661202185792349</v>
      </c>
      <c r="J123" s="7" t="s">
        <v>16</v>
      </c>
      <c r="K123" s="58"/>
      <c r="L123" s="6">
        <f t="shared" si="8"/>
        <v>154.14840155293192</v>
      </c>
      <c r="M123" s="6">
        <f t="shared" si="9"/>
        <v>192.90792016794663</v>
      </c>
      <c r="N123" s="74">
        <f t="shared" si="6"/>
        <v>38.759518615014713</v>
      </c>
      <c r="O123" s="78">
        <f t="shared" si="7"/>
        <v>0.25144288377006208</v>
      </c>
    </row>
    <row r="124" spans="2:15" x14ac:dyDescent="0.2">
      <c r="B124" s="81">
        <v>41356</v>
      </c>
      <c r="C124" s="9" t="s">
        <v>24</v>
      </c>
      <c r="D124" s="5">
        <v>5</v>
      </c>
      <c r="E124" s="5">
        <v>2</v>
      </c>
      <c r="F124" s="4" t="s">
        <v>148</v>
      </c>
      <c r="G124" s="2">
        <v>3.97</v>
      </c>
      <c r="H124" s="57">
        <v>9</v>
      </c>
      <c r="I124" s="6">
        <f t="shared" si="10"/>
        <v>1.2594458438287153</v>
      </c>
      <c r="J124" s="7">
        <v>1</v>
      </c>
      <c r="K124" s="58">
        <f>I124*H124</f>
        <v>11.335012594458437</v>
      </c>
      <c r="L124" s="6">
        <f t="shared" si="8"/>
        <v>155.40784739676064</v>
      </c>
      <c r="M124" s="6">
        <f t="shared" si="9"/>
        <v>204.24293276240508</v>
      </c>
      <c r="N124" s="74">
        <f t="shared" si="6"/>
        <v>48.835085365644431</v>
      </c>
      <c r="O124" s="78">
        <f t="shared" si="7"/>
        <v>0.31423822016508002</v>
      </c>
    </row>
    <row r="125" spans="2:15" x14ac:dyDescent="0.2">
      <c r="B125" s="81">
        <v>41356</v>
      </c>
      <c r="C125" s="9" t="s">
        <v>24</v>
      </c>
      <c r="D125" s="5">
        <v>5</v>
      </c>
      <c r="E125" s="5">
        <v>6</v>
      </c>
      <c r="F125" s="4" t="s">
        <v>25</v>
      </c>
      <c r="G125" s="2">
        <v>5.92</v>
      </c>
      <c r="H125" s="57">
        <v>6.5</v>
      </c>
      <c r="I125" s="6">
        <f t="shared" si="10"/>
        <v>0.84459459459459463</v>
      </c>
      <c r="J125" s="7" t="s">
        <v>16</v>
      </c>
      <c r="K125" s="58"/>
      <c r="L125" s="6">
        <f t="shared" si="8"/>
        <v>156.25244199135523</v>
      </c>
      <c r="M125" s="6">
        <f t="shared" si="9"/>
        <v>204.24293276240508</v>
      </c>
      <c r="N125" s="74">
        <f t="shared" si="6"/>
        <v>47.990490771049849</v>
      </c>
      <c r="O125" s="78">
        <f t="shared" si="7"/>
        <v>0.30713434081052604</v>
      </c>
    </row>
    <row r="126" spans="2:15" x14ac:dyDescent="0.2">
      <c r="B126" s="81">
        <v>41356</v>
      </c>
      <c r="C126" s="9" t="s">
        <v>24</v>
      </c>
      <c r="D126" s="5">
        <v>6</v>
      </c>
      <c r="E126" s="5">
        <v>3</v>
      </c>
      <c r="F126" s="4" t="s">
        <v>149</v>
      </c>
      <c r="G126" s="2">
        <v>4.07</v>
      </c>
      <c r="H126" s="57">
        <v>18</v>
      </c>
      <c r="I126" s="6">
        <f t="shared" si="10"/>
        <v>1.2285012285012284</v>
      </c>
      <c r="J126" s="7" t="s">
        <v>16</v>
      </c>
      <c r="K126" s="58"/>
      <c r="L126" s="6">
        <f t="shared" si="8"/>
        <v>157.48094321985644</v>
      </c>
      <c r="M126" s="6">
        <f t="shared" si="9"/>
        <v>204.24293276240508</v>
      </c>
      <c r="N126" s="74">
        <f t="shared" si="6"/>
        <v>46.761989542548633</v>
      </c>
      <c r="O126" s="78">
        <f t="shared" si="7"/>
        <v>0.29693744897923952</v>
      </c>
    </row>
    <row r="127" spans="2:15" x14ac:dyDescent="0.2">
      <c r="B127" s="81">
        <v>41356</v>
      </c>
      <c r="C127" s="9" t="s">
        <v>24</v>
      </c>
      <c r="D127" s="5">
        <v>6</v>
      </c>
      <c r="E127" s="5">
        <v>4</v>
      </c>
      <c r="F127" s="4" t="s">
        <v>150</v>
      </c>
      <c r="G127" s="2">
        <v>5.4</v>
      </c>
      <c r="H127" s="57">
        <v>7</v>
      </c>
      <c r="I127" s="6">
        <f t="shared" si="10"/>
        <v>0.92592592592592582</v>
      </c>
      <c r="J127" s="7" t="s">
        <v>16</v>
      </c>
      <c r="K127" s="58"/>
      <c r="L127" s="6">
        <f t="shared" si="8"/>
        <v>158.40686914578237</v>
      </c>
      <c r="M127" s="6">
        <f t="shared" si="9"/>
        <v>204.24293276240508</v>
      </c>
      <c r="N127" s="74">
        <f t="shared" si="6"/>
        <v>45.83606361662271</v>
      </c>
      <c r="O127" s="78">
        <f t="shared" si="7"/>
        <v>0.28935654030532998</v>
      </c>
    </row>
    <row r="128" spans="2:15" x14ac:dyDescent="0.2">
      <c r="B128" s="81">
        <v>41356</v>
      </c>
      <c r="C128" s="9" t="s">
        <v>24</v>
      </c>
      <c r="D128" s="5">
        <v>6</v>
      </c>
      <c r="E128" s="5">
        <v>1</v>
      </c>
      <c r="F128" s="4" t="s">
        <v>151</v>
      </c>
      <c r="G128" s="2">
        <v>5.9</v>
      </c>
      <c r="H128" s="57">
        <v>9</v>
      </c>
      <c r="I128" s="6">
        <f t="shared" si="10"/>
        <v>0.84745762711864403</v>
      </c>
      <c r="J128" s="7">
        <v>1</v>
      </c>
      <c r="K128" s="58">
        <f>I128*H128</f>
        <v>7.6271186440677958</v>
      </c>
      <c r="L128" s="6">
        <f t="shared" si="8"/>
        <v>159.25432677290101</v>
      </c>
      <c r="M128" s="6">
        <f t="shared" si="9"/>
        <v>211.87005140647287</v>
      </c>
      <c r="N128" s="74">
        <f t="shared" si="6"/>
        <v>52.615724633571858</v>
      </c>
      <c r="O128" s="78">
        <f t="shared" si="7"/>
        <v>0.33038803842738068</v>
      </c>
    </row>
    <row r="129" spans="2:15" x14ac:dyDescent="0.2">
      <c r="B129" s="81">
        <v>41356</v>
      </c>
      <c r="C129" s="9" t="s">
        <v>24</v>
      </c>
      <c r="D129" s="5">
        <v>7</v>
      </c>
      <c r="E129" s="5">
        <v>3</v>
      </c>
      <c r="F129" s="4" t="s">
        <v>152</v>
      </c>
      <c r="G129" s="2">
        <v>3.72</v>
      </c>
      <c r="H129" s="57">
        <v>4.2</v>
      </c>
      <c r="I129" s="6">
        <f t="shared" si="10"/>
        <v>1.3440860215053763</v>
      </c>
      <c r="J129" s="7" t="s">
        <v>16</v>
      </c>
      <c r="K129" s="58"/>
      <c r="L129" s="6">
        <f t="shared" si="8"/>
        <v>160.59841279440639</v>
      </c>
      <c r="M129" s="6">
        <f t="shared" si="9"/>
        <v>211.87005140647287</v>
      </c>
      <c r="N129" s="74">
        <f t="shared" si="6"/>
        <v>51.271638612066482</v>
      </c>
      <c r="O129" s="78">
        <f t="shared" si="7"/>
        <v>0.31925370693235311</v>
      </c>
    </row>
    <row r="130" spans="2:15" x14ac:dyDescent="0.2">
      <c r="B130" s="81">
        <v>41356</v>
      </c>
      <c r="C130" s="9" t="s">
        <v>24</v>
      </c>
      <c r="D130" s="5">
        <v>8</v>
      </c>
      <c r="E130" s="5">
        <v>3</v>
      </c>
      <c r="F130" s="4" t="s">
        <v>153</v>
      </c>
      <c r="G130" s="2">
        <v>5.81</v>
      </c>
      <c r="H130" s="57">
        <v>12</v>
      </c>
      <c r="I130" s="6">
        <f t="shared" si="10"/>
        <v>0.86058519793459554</v>
      </c>
      <c r="J130" s="7" t="s">
        <v>16</v>
      </c>
      <c r="K130" s="58"/>
      <c r="L130" s="6">
        <f t="shared" si="8"/>
        <v>161.45899799234098</v>
      </c>
      <c r="M130" s="6">
        <f t="shared" si="9"/>
        <v>211.87005140647287</v>
      </c>
      <c r="N130" s="74">
        <f t="shared" si="6"/>
        <v>50.411053414131885</v>
      </c>
      <c r="O130" s="78">
        <f t="shared" si="7"/>
        <v>0.31222201327251642</v>
      </c>
    </row>
    <row r="131" spans="2:15" x14ac:dyDescent="0.2">
      <c r="B131" s="81">
        <v>41360</v>
      </c>
      <c r="C131" s="9" t="s">
        <v>154</v>
      </c>
      <c r="D131" s="10">
        <v>5</v>
      </c>
      <c r="E131" s="5">
        <v>1</v>
      </c>
      <c r="F131" s="4" t="s">
        <v>155</v>
      </c>
      <c r="G131" s="2">
        <v>4.01</v>
      </c>
      <c r="H131" s="61">
        <v>6</v>
      </c>
      <c r="I131" s="6">
        <f t="shared" si="10"/>
        <v>1.2468827930174564</v>
      </c>
      <c r="J131" s="7">
        <v>2</v>
      </c>
      <c r="K131" s="58"/>
      <c r="L131" s="6">
        <f t="shared" si="8"/>
        <v>162.70588078535843</v>
      </c>
      <c r="M131" s="6">
        <f t="shared" si="9"/>
        <v>211.87005140647287</v>
      </c>
      <c r="N131" s="74">
        <f t="shared" si="6"/>
        <v>49.164170621114437</v>
      </c>
      <c r="O131" s="78">
        <f t="shared" si="7"/>
        <v>0.30216591056085923</v>
      </c>
    </row>
    <row r="132" spans="2:15" x14ac:dyDescent="0.2">
      <c r="B132" s="81">
        <v>41360</v>
      </c>
      <c r="C132" s="9" t="s">
        <v>154</v>
      </c>
      <c r="D132" s="10">
        <v>5</v>
      </c>
      <c r="E132" s="5">
        <v>7</v>
      </c>
      <c r="F132" s="4" t="s">
        <v>156</v>
      </c>
      <c r="G132" s="2">
        <v>4.8099999999999996</v>
      </c>
      <c r="H132" s="61">
        <v>12</v>
      </c>
      <c r="I132" s="6">
        <f t="shared" si="10"/>
        <v>1.0395010395010396</v>
      </c>
      <c r="J132" s="7" t="s">
        <v>16</v>
      </c>
      <c r="K132" s="58"/>
      <c r="L132" s="6">
        <f t="shared" si="8"/>
        <v>163.74538182485946</v>
      </c>
      <c r="M132" s="6">
        <f t="shared" si="9"/>
        <v>211.87005140647287</v>
      </c>
      <c r="N132" s="74">
        <f t="shared" ref="N132:N195" si="11">M132-L132</f>
        <v>48.124669581613404</v>
      </c>
      <c r="O132" s="78">
        <f t="shared" ref="O132:O195" si="12">N132/L132</f>
        <v>0.29389940067492776</v>
      </c>
    </row>
    <row r="133" spans="2:15" x14ac:dyDescent="0.2">
      <c r="B133" s="81">
        <v>41360</v>
      </c>
      <c r="C133" s="9" t="s">
        <v>58</v>
      </c>
      <c r="D133" s="10">
        <v>6</v>
      </c>
      <c r="E133" s="5">
        <v>7</v>
      </c>
      <c r="F133" s="4" t="s">
        <v>157</v>
      </c>
      <c r="G133" s="2">
        <v>4.26</v>
      </c>
      <c r="H133" s="61">
        <v>4.5999999999999996</v>
      </c>
      <c r="I133" s="6">
        <f t="shared" si="10"/>
        <v>1.1737089201877935</v>
      </c>
      <c r="J133" s="7">
        <v>3</v>
      </c>
      <c r="K133" s="58"/>
      <c r="L133" s="6">
        <f t="shared" ref="L133:L196" si="13">L132+I133</f>
        <v>164.91909074504727</v>
      </c>
      <c r="M133" s="6">
        <f t="shared" ref="M133:M196" si="14">M132+K133</f>
        <v>211.87005140647287</v>
      </c>
      <c r="N133" s="74">
        <f t="shared" si="11"/>
        <v>46.950960661425597</v>
      </c>
      <c r="O133" s="78">
        <f t="shared" si="12"/>
        <v>0.2846908775043413</v>
      </c>
    </row>
    <row r="134" spans="2:15" x14ac:dyDescent="0.2">
      <c r="B134" s="81">
        <v>41360</v>
      </c>
      <c r="C134" s="9" t="s">
        <v>58</v>
      </c>
      <c r="D134" s="10">
        <v>6</v>
      </c>
      <c r="E134" s="5">
        <v>2</v>
      </c>
      <c r="F134" s="4" t="s">
        <v>158</v>
      </c>
      <c r="G134" s="2">
        <v>4.8899999999999997</v>
      </c>
      <c r="H134" s="61">
        <v>5</v>
      </c>
      <c r="I134" s="6">
        <f t="shared" si="10"/>
        <v>1.0224948875255624</v>
      </c>
      <c r="J134" s="7" t="s">
        <v>16</v>
      </c>
      <c r="K134" s="58"/>
      <c r="L134" s="6">
        <f t="shared" si="13"/>
        <v>165.94158563257284</v>
      </c>
      <c r="M134" s="6">
        <f t="shared" si="14"/>
        <v>211.87005140647287</v>
      </c>
      <c r="N134" s="74">
        <f t="shared" si="11"/>
        <v>45.928465773900029</v>
      </c>
      <c r="O134" s="78">
        <f t="shared" si="12"/>
        <v>0.27677490002774013</v>
      </c>
    </row>
    <row r="135" spans="2:15" x14ac:dyDescent="0.2">
      <c r="B135" s="81">
        <v>41360</v>
      </c>
      <c r="C135" s="9" t="s">
        <v>58</v>
      </c>
      <c r="D135" s="10">
        <v>7</v>
      </c>
      <c r="E135" s="5">
        <v>12</v>
      </c>
      <c r="F135" s="4" t="s">
        <v>159</v>
      </c>
      <c r="G135" s="2">
        <v>3.54</v>
      </c>
      <c r="H135" s="61">
        <v>4.8</v>
      </c>
      <c r="I135" s="6">
        <f t="shared" si="10"/>
        <v>1.4124293785310735</v>
      </c>
      <c r="J135" s="7">
        <v>1</v>
      </c>
      <c r="K135" s="58">
        <f>I135*H135</f>
        <v>6.7796610169491531</v>
      </c>
      <c r="L135" s="6">
        <f t="shared" si="13"/>
        <v>167.35401501110391</v>
      </c>
      <c r="M135" s="6">
        <f t="shared" si="14"/>
        <v>218.64971242342202</v>
      </c>
      <c r="N135" s="74">
        <f t="shared" si="11"/>
        <v>51.295697412318106</v>
      </c>
      <c r="O135" s="78">
        <f t="shared" si="12"/>
        <v>0.30651010917733074</v>
      </c>
    </row>
    <row r="136" spans="2:15" x14ac:dyDescent="0.2">
      <c r="B136" s="81">
        <v>41360</v>
      </c>
      <c r="C136" s="9" t="s">
        <v>58</v>
      </c>
      <c r="D136" s="10">
        <v>7</v>
      </c>
      <c r="E136" s="5">
        <v>8</v>
      </c>
      <c r="F136" s="4" t="s">
        <v>160</v>
      </c>
      <c r="G136" s="2">
        <v>9.44</v>
      </c>
      <c r="H136" s="61">
        <v>13</v>
      </c>
      <c r="I136" s="6">
        <f t="shared" si="10"/>
        <v>0.52966101694915257</v>
      </c>
      <c r="J136" s="7">
        <v>3</v>
      </c>
      <c r="K136" s="58"/>
      <c r="L136" s="6">
        <f t="shared" si="13"/>
        <v>167.88367602805306</v>
      </c>
      <c r="M136" s="6">
        <f t="shared" si="14"/>
        <v>218.64971242342202</v>
      </c>
      <c r="N136" s="74">
        <f t="shared" si="11"/>
        <v>50.766036395368957</v>
      </c>
      <c r="O136" s="78">
        <f t="shared" si="12"/>
        <v>0.30238816302119836</v>
      </c>
    </row>
    <row r="137" spans="2:15" x14ac:dyDescent="0.2">
      <c r="B137" s="81">
        <v>41360</v>
      </c>
      <c r="C137" s="9" t="s">
        <v>24</v>
      </c>
      <c r="D137" s="10">
        <v>4</v>
      </c>
      <c r="E137" s="5">
        <v>7</v>
      </c>
      <c r="F137" s="4" t="s">
        <v>161</v>
      </c>
      <c r="G137" s="2">
        <v>4.87</v>
      </c>
      <c r="H137" s="61">
        <v>5.5</v>
      </c>
      <c r="I137" s="6">
        <f t="shared" si="10"/>
        <v>1.0266940451745379</v>
      </c>
      <c r="J137" s="7" t="s">
        <v>16</v>
      </c>
      <c r="K137" s="58"/>
      <c r="L137" s="6">
        <f t="shared" si="13"/>
        <v>168.9103700732276</v>
      </c>
      <c r="M137" s="6">
        <f t="shared" si="14"/>
        <v>218.64971242342202</v>
      </c>
      <c r="N137" s="74">
        <f t="shared" si="11"/>
        <v>49.73934235019442</v>
      </c>
      <c r="O137" s="78">
        <f t="shared" si="12"/>
        <v>0.29447180968599473</v>
      </c>
    </row>
    <row r="138" spans="2:15" x14ac:dyDescent="0.2">
      <c r="B138" s="81">
        <v>41360</v>
      </c>
      <c r="C138" s="9" t="s">
        <v>33</v>
      </c>
      <c r="D138" s="10">
        <v>7</v>
      </c>
      <c r="E138" s="5">
        <v>8</v>
      </c>
      <c r="F138" s="4" t="s">
        <v>162</v>
      </c>
      <c r="G138" s="2">
        <v>3.04</v>
      </c>
      <c r="H138" s="61">
        <v>17</v>
      </c>
      <c r="I138" s="6">
        <f t="shared" si="10"/>
        <v>1.6447368421052631</v>
      </c>
      <c r="J138" s="7" t="s">
        <v>16</v>
      </c>
      <c r="K138" s="58"/>
      <c r="L138" s="6">
        <f t="shared" si="13"/>
        <v>170.55510691533286</v>
      </c>
      <c r="M138" s="6">
        <f t="shared" si="14"/>
        <v>218.64971242342202</v>
      </c>
      <c r="N138" s="74">
        <f t="shared" si="11"/>
        <v>48.09460550808916</v>
      </c>
      <c r="O138" s="78">
        <f t="shared" si="12"/>
        <v>0.28198865679210844</v>
      </c>
    </row>
    <row r="139" spans="2:15" x14ac:dyDescent="0.2">
      <c r="B139" s="81">
        <v>41360</v>
      </c>
      <c r="C139" s="9" t="s">
        <v>33</v>
      </c>
      <c r="D139" s="10">
        <v>7</v>
      </c>
      <c r="E139" s="5">
        <v>7</v>
      </c>
      <c r="F139" s="4" t="s">
        <v>163</v>
      </c>
      <c r="G139" s="2">
        <v>3.87</v>
      </c>
      <c r="H139" s="61">
        <v>12</v>
      </c>
      <c r="I139" s="6">
        <f t="shared" si="10"/>
        <v>1.2919896640826873</v>
      </c>
      <c r="J139" s="7">
        <v>3</v>
      </c>
      <c r="K139" s="58"/>
      <c r="L139" s="6">
        <f t="shared" si="13"/>
        <v>171.84709657941553</v>
      </c>
      <c r="M139" s="6">
        <f t="shared" si="14"/>
        <v>218.64971242342202</v>
      </c>
      <c r="N139" s="74">
        <f t="shared" si="11"/>
        <v>46.802615844006482</v>
      </c>
      <c r="O139" s="78">
        <f t="shared" si="12"/>
        <v>0.27235034385569401</v>
      </c>
    </row>
    <row r="140" spans="2:15" x14ac:dyDescent="0.2">
      <c r="B140" s="81">
        <v>41360</v>
      </c>
      <c r="C140" s="9" t="s">
        <v>58</v>
      </c>
      <c r="D140" s="10">
        <v>8</v>
      </c>
      <c r="E140" s="5">
        <v>1</v>
      </c>
      <c r="F140" s="4" t="s">
        <v>164</v>
      </c>
      <c r="G140" s="2">
        <v>4.3</v>
      </c>
      <c r="H140" s="61">
        <v>5</v>
      </c>
      <c r="I140" s="6">
        <f t="shared" si="10"/>
        <v>1.1627906976744187</v>
      </c>
      <c r="J140" s="7" t="s">
        <v>16</v>
      </c>
      <c r="K140" s="58"/>
      <c r="L140" s="6">
        <f t="shared" si="13"/>
        <v>173.00988727708994</v>
      </c>
      <c r="M140" s="6">
        <f t="shared" si="14"/>
        <v>218.64971242342202</v>
      </c>
      <c r="N140" s="74">
        <f t="shared" si="11"/>
        <v>45.639825146332072</v>
      </c>
      <c r="O140" s="78">
        <f t="shared" si="12"/>
        <v>0.2637989415786165</v>
      </c>
    </row>
    <row r="141" spans="2:15" x14ac:dyDescent="0.2">
      <c r="B141" s="81">
        <v>41360</v>
      </c>
      <c r="C141" s="9" t="s">
        <v>24</v>
      </c>
      <c r="D141" s="10">
        <v>5</v>
      </c>
      <c r="E141" s="5">
        <v>8</v>
      </c>
      <c r="F141" s="4" t="s">
        <v>165</v>
      </c>
      <c r="G141" s="2">
        <v>3.01</v>
      </c>
      <c r="H141" s="61">
        <v>3.6</v>
      </c>
      <c r="I141" s="6">
        <f t="shared" si="10"/>
        <v>1.6611295681063125</v>
      </c>
      <c r="J141" s="7">
        <v>2</v>
      </c>
      <c r="K141" s="58"/>
      <c r="L141" s="6">
        <f t="shared" si="13"/>
        <v>174.67101684519625</v>
      </c>
      <c r="M141" s="6">
        <f t="shared" si="14"/>
        <v>218.64971242342202</v>
      </c>
      <c r="N141" s="74">
        <f t="shared" si="11"/>
        <v>43.978695578225768</v>
      </c>
      <c r="O141" s="78">
        <f t="shared" si="12"/>
        <v>0.25178015432979517</v>
      </c>
    </row>
    <row r="142" spans="2:15" x14ac:dyDescent="0.2">
      <c r="B142" s="81">
        <v>41360</v>
      </c>
      <c r="C142" s="9" t="s">
        <v>24</v>
      </c>
      <c r="D142" s="10">
        <v>6</v>
      </c>
      <c r="E142" s="5">
        <v>1</v>
      </c>
      <c r="F142" s="4" t="s">
        <v>166</v>
      </c>
      <c r="G142" s="2">
        <v>3.23</v>
      </c>
      <c r="H142" s="61">
        <v>5</v>
      </c>
      <c r="I142" s="6">
        <f t="shared" si="10"/>
        <v>1.5479876160990713</v>
      </c>
      <c r="J142" s="7">
        <v>2</v>
      </c>
      <c r="K142" s="58"/>
      <c r="L142" s="6">
        <f t="shared" si="13"/>
        <v>176.21900446129533</v>
      </c>
      <c r="M142" s="6">
        <f t="shared" si="14"/>
        <v>218.64971242342202</v>
      </c>
      <c r="N142" s="74">
        <f t="shared" si="11"/>
        <v>42.430707962126689</v>
      </c>
      <c r="O142" s="78">
        <f t="shared" si="12"/>
        <v>0.24078395001627734</v>
      </c>
    </row>
    <row r="143" spans="2:15" x14ac:dyDescent="0.2">
      <c r="B143" s="81">
        <v>41360</v>
      </c>
      <c r="C143" s="9" t="s">
        <v>24</v>
      </c>
      <c r="D143" s="10">
        <v>6</v>
      </c>
      <c r="E143" s="5">
        <v>9</v>
      </c>
      <c r="F143" s="4" t="s">
        <v>167</v>
      </c>
      <c r="G143" s="2">
        <v>3.69</v>
      </c>
      <c r="H143" s="61">
        <v>6.5</v>
      </c>
      <c r="I143" s="6">
        <f t="shared" si="10"/>
        <v>1.3550135501355014</v>
      </c>
      <c r="J143" s="7">
        <v>1</v>
      </c>
      <c r="K143" s="58">
        <f>I143*H143</f>
        <v>8.8075880758807585</v>
      </c>
      <c r="L143" s="6">
        <f t="shared" si="13"/>
        <v>177.57401801143084</v>
      </c>
      <c r="M143" s="6">
        <f t="shared" si="14"/>
        <v>227.45730049930279</v>
      </c>
      <c r="N143" s="74">
        <f t="shared" si="11"/>
        <v>49.883282487871952</v>
      </c>
      <c r="O143" s="78">
        <f t="shared" si="12"/>
        <v>0.28091543485072717</v>
      </c>
    </row>
    <row r="144" spans="2:15" x14ac:dyDescent="0.2">
      <c r="B144" s="81">
        <v>41360</v>
      </c>
      <c r="C144" s="9" t="s">
        <v>24</v>
      </c>
      <c r="D144" s="10">
        <v>7</v>
      </c>
      <c r="E144" s="5">
        <v>8</v>
      </c>
      <c r="F144" s="4" t="s">
        <v>168</v>
      </c>
      <c r="G144" s="2">
        <v>3.19</v>
      </c>
      <c r="H144" s="61">
        <v>7</v>
      </c>
      <c r="I144" s="6">
        <f t="shared" si="10"/>
        <v>1.567398119122257</v>
      </c>
      <c r="J144" s="7">
        <v>2</v>
      </c>
      <c r="K144" s="58"/>
      <c r="L144" s="6">
        <f t="shared" si="13"/>
        <v>179.1414161305531</v>
      </c>
      <c r="M144" s="6">
        <f t="shared" si="14"/>
        <v>227.45730049930279</v>
      </c>
      <c r="N144" s="74">
        <f t="shared" si="11"/>
        <v>48.315884368749693</v>
      </c>
      <c r="O144" s="78">
        <f t="shared" si="12"/>
        <v>0.26970806311779111</v>
      </c>
    </row>
    <row r="145" spans="2:15" x14ac:dyDescent="0.2">
      <c r="B145" s="81">
        <v>41360</v>
      </c>
      <c r="C145" s="9" t="s">
        <v>24</v>
      </c>
      <c r="D145" s="10">
        <v>8</v>
      </c>
      <c r="E145" s="5">
        <v>1</v>
      </c>
      <c r="F145" s="4" t="s">
        <v>85</v>
      </c>
      <c r="G145" s="2">
        <v>3.78</v>
      </c>
      <c r="H145" s="61">
        <v>4.4000000000000004</v>
      </c>
      <c r="I145" s="6">
        <f t="shared" si="10"/>
        <v>1.3227513227513228</v>
      </c>
      <c r="J145" s="7" t="s">
        <v>16</v>
      </c>
      <c r="K145" s="58"/>
      <c r="L145" s="6">
        <f t="shared" si="13"/>
        <v>180.46416745330441</v>
      </c>
      <c r="M145" s="6">
        <f t="shared" si="14"/>
        <v>227.45730049930279</v>
      </c>
      <c r="N145" s="74">
        <f t="shared" si="11"/>
        <v>46.993133045998377</v>
      </c>
      <c r="O145" s="78">
        <f t="shared" si="12"/>
        <v>0.26040146201410302</v>
      </c>
    </row>
    <row r="146" spans="2:15" x14ac:dyDescent="0.2">
      <c r="B146" s="81">
        <v>41360</v>
      </c>
      <c r="C146" s="9" t="s">
        <v>24</v>
      </c>
      <c r="D146" s="10">
        <v>8</v>
      </c>
      <c r="E146" s="5">
        <v>8</v>
      </c>
      <c r="F146" s="4" t="s">
        <v>169</v>
      </c>
      <c r="G146" s="2">
        <v>3.91</v>
      </c>
      <c r="H146" s="61">
        <v>10</v>
      </c>
      <c r="I146" s="6">
        <f t="shared" si="10"/>
        <v>1.2787723785166241</v>
      </c>
      <c r="J146" s="7" t="s">
        <v>16</v>
      </c>
      <c r="K146" s="58"/>
      <c r="L146" s="6">
        <f t="shared" si="13"/>
        <v>181.74293983182105</v>
      </c>
      <c r="M146" s="6">
        <f t="shared" si="14"/>
        <v>227.45730049930279</v>
      </c>
      <c r="N146" s="74">
        <f t="shared" si="11"/>
        <v>45.714360667481742</v>
      </c>
      <c r="O146" s="78">
        <f t="shared" si="12"/>
        <v>0.25153307583658718</v>
      </c>
    </row>
    <row r="147" spans="2:15" x14ac:dyDescent="0.2">
      <c r="B147" s="81">
        <v>41360</v>
      </c>
      <c r="C147" s="9" t="s">
        <v>24</v>
      </c>
      <c r="D147" s="10">
        <v>9</v>
      </c>
      <c r="E147" s="5">
        <v>10</v>
      </c>
      <c r="F147" s="4" t="s">
        <v>170</v>
      </c>
      <c r="G147" s="2">
        <v>4.5199999999999996</v>
      </c>
      <c r="H147" s="61">
        <v>8</v>
      </c>
      <c r="I147" s="6">
        <f t="shared" si="10"/>
        <v>1.1061946902654869</v>
      </c>
      <c r="J147" s="7">
        <v>2</v>
      </c>
      <c r="K147" s="58"/>
      <c r="L147" s="6">
        <f t="shared" si="13"/>
        <v>182.84913452208653</v>
      </c>
      <c r="M147" s="6">
        <f t="shared" si="14"/>
        <v>227.45730049930279</v>
      </c>
      <c r="N147" s="74">
        <f t="shared" si="11"/>
        <v>44.60816597721626</v>
      </c>
      <c r="O147" s="78">
        <f t="shared" si="12"/>
        <v>0.24396159212789709</v>
      </c>
    </row>
    <row r="148" spans="2:15" x14ac:dyDescent="0.2">
      <c r="B148" s="81">
        <v>41360</v>
      </c>
      <c r="C148" s="9" t="s">
        <v>24</v>
      </c>
      <c r="D148" s="10">
        <v>9</v>
      </c>
      <c r="E148" s="5">
        <v>9</v>
      </c>
      <c r="F148" s="4" t="s">
        <v>171</v>
      </c>
      <c r="G148" s="2">
        <v>5.64</v>
      </c>
      <c r="H148" s="61">
        <v>6</v>
      </c>
      <c r="I148" s="6">
        <f t="shared" si="10"/>
        <v>0.88652482269503552</v>
      </c>
      <c r="J148" s="7">
        <v>1</v>
      </c>
      <c r="K148" s="58">
        <f>I148*H148</f>
        <v>5.3191489361702136</v>
      </c>
      <c r="L148" s="6">
        <f t="shared" si="13"/>
        <v>183.73565934478157</v>
      </c>
      <c r="M148" s="6">
        <f t="shared" si="14"/>
        <v>232.77644943547301</v>
      </c>
      <c r="N148" s="74">
        <f t="shared" si="11"/>
        <v>49.040790090691445</v>
      </c>
      <c r="O148" s="78">
        <f t="shared" si="12"/>
        <v>0.26690948434057632</v>
      </c>
    </row>
    <row r="149" spans="2:15" x14ac:dyDescent="0.2">
      <c r="B149" s="81">
        <v>41360</v>
      </c>
      <c r="C149" s="9" t="s">
        <v>24</v>
      </c>
      <c r="D149" s="10">
        <v>9</v>
      </c>
      <c r="E149" s="5">
        <v>5</v>
      </c>
      <c r="F149" s="4" t="s">
        <v>172</v>
      </c>
      <c r="G149" s="2">
        <v>5.83</v>
      </c>
      <c r="H149" s="61">
        <v>8.5</v>
      </c>
      <c r="I149" s="6">
        <f t="shared" si="10"/>
        <v>0.85763293310463118</v>
      </c>
      <c r="J149" s="7" t="s">
        <v>16</v>
      </c>
      <c r="K149" s="58"/>
      <c r="L149" s="6">
        <f t="shared" si="13"/>
        <v>184.59329227788621</v>
      </c>
      <c r="M149" s="6">
        <f t="shared" si="14"/>
        <v>232.77644943547301</v>
      </c>
      <c r="N149" s="74">
        <f t="shared" si="11"/>
        <v>48.183157157586805</v>
      </c>
      <c r="O149" s="78">
        <f t="shared" si="12"/>
        <v>0.26102333710507758</v>
      </c>
    </row>
    <row r="150" spans="2:15" x14ac:dyDescent="0.2">
      <c r="B150" s="81">
        <v>41363</v>
      </c>
      <c r="C150" s="9" t="s">
        <v>14</v>
      </c>
      <c r="D150" s="5">
        <v>1</v>
      </c>
      <c r="E150" s="5">
        <v>5</v>
      </c>
      <c r="F150" s="4" t="s">
        <v>173</v>
      </c>
      <c r="G150" s="2">
        <v>3.66</v>
      </c>
      <c r="H150" s="61">
        <v>5.5</v>
      </c>
      <c r="I150" s="6">
        <f t="shared" si="10"/>
        <v>1.3661202185792349</v>
      </c>
      <c r="J150" s="7" t="s">
        <v>16</v>
      </c>
      <c r="K150" s="58"/>
      <c r="L150" s="6">
        <f t="shared" si="13"/>
        <v>185.95941249646543</v>
      </c>
      <c r="M150" s="6">
        <f t="shared" si="14"/>
        <v>232.77644943547301</v>
      </c>
      <c r="N150" s="74">
        <f t="shared" si="11"/>
        <v>46.817036939007579</v>
      </c>
      <c r="O150" s="78">
        <f t="shared" si="12"/>
        <v>0.25175943669911005</v>
      </c>
    </row>
    <row r="151" spans="2:15" x14ac:dyDescent="0.2">
      <c r="B151" s="81">
        <v>41363</v>
      </c>
      <c r="C151" s="9" t="s">
        <v>14</v>
      </c>
      <c r="D151" s="5">
        <v>2</v>
      </c>
      <c r="E151" s="5">
        <v>1</v>
      </c>
      <c r="F151" s="4" t="s">
        <v>174</v>
      </c>
      <c r="G151" s="2">
        <v>2.1</v>
      </c>
      <c r="H151" s="61">
        <v>3.4</v>
      </c>
      <c r="I151" s="6">
        <f t="shared" si="10"/>
        <v>2.3809523809523809</v>
      </c>
      <c r="J151" s="7">
        <v>1</v>
      </c>
      <c r="K151" s="58">
        <f>I151*H151</f>
        <v>8.0952380952380949</v>
      </c>
      <c r="L151" s="6">
        <f t="shared" si="13"/>
        <v>188.34036487741781</v>
      </c>
      <c r="M151" s="6">
        <f t="shared" si="14"/>
        <v>240.87168753071111</v>
      </c>
      <c r="N151" s="74">
        <f t="shared" si="11"/>
        <v>52.531322653293302</v>
      </c>
      <c r="O151" s="78">
        <f t="shared" si="12"/>
        <v>0.27891696337895255</v>
      </c>
    </row>
    <row r="152" spans="2:15" x14ac:dyDescent="0.2">
      <c r="B152" s="81">
        <v>41363</v>
      </c>
      <c r="C152" s="9" t="s">
        <v>126</v>
      </c>
      <c r="D152" s="5">
        <v>3</v>
      </c>
      <c r="E152" s="5">
        <v>10</v>
      </c>
      <c r="F152" s="4" t="s">
        <v>175</v>
      </c>
      <c r="G152" s="2">
        <v>5.54</v>
      </c>
      <c r="H152" s="61">
        <v>6</v>
      </c>
      <c r="I152" s="6">
        <f t="shared" si="10"/>
        <v>0.90252707581227432</v>
      </c>
      <c r="J152" s="7" t="s">
        <v>16</v>
      </c>
      <c r="K152" s="58"/>
      <c r="L152" s="6">
        <f t="shared" si="13"/>
        <v>189.2428919532301</v>
      </c>
      <c r="M152" s="6">
        <f t="shared" si="14"/>
        <v>240.87168753071111</v>
      </c>
      <c r="N152" s="74">
        <f t="shared" si="11"/>
        <v>51.628795577481014</v>
      </c>
      <c r="O152" s="78">
        <f t="shared" si="12"/>
        <v>0.2728176210192384</v>
      </c>
    </row>
    <row r="153" spans="2:15" x14ac:dyDescent="0.2">
      <c r="B153" s="81">
        <v>41363</v>
      </c>
      <c r="C153" s="9" t="s">
        <v>126</v>
      </c>
      <c r="D153" s="5">
        <v>3</v>
      </c>
      <c r="E153" s="5">
        <v>9</v>
      </c>
      <c r="F153" s="4" t="s">
        <v>176</v>
      </c>
      <c r="G153" s="2">
        <v>5.74</v>
      </c>
      <c r="H153" s="61">
        <v>6.5</v>
      </c>
      <c r="I153" s="6">
        <f t="shared" si="10"/>
        <v>0.87108013937282225</v>
      </c>
      <c r="J153" s="7">
        <v>2</v>
      </c>
      <c r="K153" s="58"/>
      <c r="L153" s="6">
        <f t="shared" si="13"/>
        <v>190.11397209260292</v>
      </c>
      <c r="M153" s="6">
        <f t="shared" si="14"/>
        <v>240.87168753071111</v>
      </c>
      <c r="N153" s="74">
        <f t="shared" si="11"/>
        <v>50.757715438108193</v>
      </c>
      <c r="O153" s="78">
        <f t="shared" si="12"/>
        <v>0.26698571851091796</v>
      </c>
    </row>
    <row r="154" spans="2:15" x14ac:dyDescent="0.2">
      <c r="B154" s="81">
        <v>41363</v>
      </c>
      <c r="C154" s="9" t="s">
        <v>126</v>
      </c>
      <c r="D154" s="5">
        <v>3</v>
      </c>
      <c r="E154" s="5">
        <v>2</v>
      </c>
      <c r="F154" s="4" t="s">
        <v>177</v>
      </c>
      <c r="G154" s="2">
        <v>5.79</v>
      </c>
      <c r="H154" s="61">
        <v>9</v>
      </c>
      <c r="I154" s="6">
        <f t="shared" si="10"/>
        <v>0.86355785837651122</v>
      </c>
      <c r="J154" s="7" t="s">
        <v>16</v>
      </c>
      <c r="K154" s="58"/>
      <c r="L154" s="6">
        <f t="shared" si="13"/>
        <v>190.97752995097943</v>
      </c>
      <c r="M154" s="6">
        <f t="shared" si="14"/>
        <v>240.87168753071111</v>
      </c>
      <c r="N154" s="74">
        <f t="shared" si="11"/>
        <v>49.894157579731683</v>
      </c>
      <c r="O154" s="78">
        <f t="shared" si="12"/>
        <v>0.26125669125859274</v>
      </c>
    </row>
    <row r="155" spans="2:15" x14ac:dyDescent="0.2">
      <c r="B155" s="81">
        <v>41363</v>
      </c>
      <c r="C155" s="9" t="s">
        <v>126</v>
      </c>
      <c r="D155" s="5">
        <v>4</v>
      </c>
      <c r="E155" s="5">
        <v>4</v>
      </c>
      <c r="F155" s="4" t="s">
        <v>178</v>
      </c>
      <c r="G155" s="2">
        <v>4.04</v>
      </c>
      <c r="H155" s="61">
        <v>5</v>
      </c>
      <c r="I155" s="6">
        <f t="shared" si="10"/>
        <v>1.2376237623762376</v>
      </c>
      <c r="J155" s="7">
        <v>3</v>
      </c>
      <c r="K155" s="58"/>
      <c r="L155" s="6">
        <f t="shared" si="13"/>
        <v>192.21515371335568</v>
      </c>
      <c r="M155" s="6">
        <f t="shared" si="14"/>
        <v>240.87168753071111</v>
      </c>
      <c r="N155" s="74">
        <f t="shared" si="11"/>
        <v>48.656533817355438</v>
      </c>
      <c r="O155" s="78">
        <f t="shared" si="12"/>
        <v>0.25313578496477634</v>
      </c>
    </row>
    <row r="156" spans="2:15" x14ac:dyDescent="0.2">
      <c r="B156" s="81">
        <v>41363</v>
      </c>
      <c r="C156" s="9" t="s">
        <v>126</v>
      </c>
      <c r="D156" s="5">
        <v>4</v>
      </c>
      <c r="E156" s="5">
        <v>1</v>
      </c>
      <c r="F156" s="4" t="s">
        <v>179</v>
      </c>
      <c r="G156" s="2">
        <v>5.39</v>
      </c>
      <c r="H156" s="61">
        <v>12</v>
      </c>
      <c r="I156" s="6">
        <f t="shared" si="10"/>
        <v>0.927643784786642</v>
      </c>
      <c r="J156" s="7" t="s">
        <v>16</v>
      </c>
      <c r="K156" s="58"/>
      <c r="L156" s="6">
        <f t="shared" si="13"/>
        <v>193.14279749814233</v>
      </c>
      <c r="M156" s="6">
        <f t="shared" si="14"/>
        <v>240.87168753071111</v>
      </c>
      <c r="N156" s="74">
        <f t="shared" si="11"/>
        <v>47.728890032568785</v>
      </c>
      <c r="O156" s="78">
        <f t="shared" si="12"/>
        <v>0.2471171105048732</v>
      </c>
    </row>
    <row r="157" spans="2:15" x14ac:dyDescent="0.2">
      <c r="B157" s="81">
        <v>41363</v>
      </c>
      <c r="C157" s="9" t="s">
        <v>14</v>
      </c>
      <c r="D157" s="5">
        <v>5</v>
      </c>
      <c r="E157" s="5">
        <v>2</v>
      </c>
      <c r="F157" s="4" t="s">
        <v>180</v>
      </c>
      <c r="G157" s="2">
        <v>4.68</v>
      </c>
      <c r="H157" s="61">
        <v>4.8</v>
      </c>
      <c r="I157" s="6">
        <f t="shared" si="10"/>
        <v>1.0683760683760684</v>
      </c>
      <c r="J157" s="7" t="s">
        <v>16</v>
      </c>
      <c r="K157" s="58"/>
      <c r="L157" s="6">
        <f t="shared" si="13"/>
        <v>194.2111735665184</v>
      </c>
      <c r="M157" s="6">
        <f t="shared" si="14"/>
        <v>240.87168753071111</v>
      </c>
      <c r="N157" s="74">
        <f t="shared" si="11"/>
        <v>46.660513964192717</v>
      </c>
      <c r="O157" s="78">
        <f t="shared" si="12"/>
        <v>0.24025658826582</v>
      </c>
    </row>
    <row r="158" spans="2:15" x14ac:dyDescent="0.2">
      <c r="B158" s="81">
        <v>41363</v>
      </c>
      <c r="C158" s="9" t="s">
        <v>14</v>
      </c>
      <c r="D158" s="5">
        <v>5</v>
      </c>
      <c r="E158" s="5">
        <v>4</v>
      </c>
      <c r="F158" s="4" t="s">
        <v>94</v>
      </c>
      <c r="G158" s="2">
        <v>4.71</v>
      </c>
      <c r="H158" s="61">
        <v>6.5</v>
      </c>
      <c r="I158" s="6">
        <f t="shared" si="10"/>
        <v>1.0615711252653928</v>
      </c>
      <c r="J158" s="7" t="s">
        <v>16</v>
      </c>
      <c r="K158" s="58"/>
      <c r="L158" s="6">
        <f t="shared" si="13"/>
        <v>195.2727446917838</v>
      </c>
      <c r="M158" s="6">
        <f t="shared" si="14"/>
        <v>240.87168753071111</v>
      </c>
      <c r="N158" s="74">
        <f t="shared" si="11"/>
        <v>45.598942838927314</v>
      </c>
      <c r="O158" s="78">
        <f t="shared" si="12"/>
        <v>0.23351411847516226</v>
      </c>
    </row>
    <row r="159" spans="2:15" x14ac:dyDescent="0.2">
      <c r="B159" s="81">
        <v>41363</v>
      </c>
      <c r="C159" s="9" t="s">
        <v>30</v>
      </c>
      <c r="D159" s="5">
        <v>4</v>
      </c>
      <c r="E159" s="5">
        <v>2</v>
      </c>
      <c r="F159" s="4" t="s">
        <v>181</v>
      </c>
      <c r="G159" s="2">
        <v>3.85</v>
      </c>
      <c r="H159" s="61">
        <v>5.5</v>
      </c>
      <c r="I159" s="6">
        <f t="shared" si="10"/>
        <v>1.2987012987012987</v>
      </c>
      <c r="J159" s="7" t="s">
        <v>16</v>
      </c>
      <c r="K159" s="58"/>
      <c r="L159" s="6">
        <f t="shared" si="13"/>
        <v>196.5714459904851</v>
      </c>
      <c r="M159" s="6">
        <f t="shared" si="14"/>
        <v>240.87168753071111</v>
      </c>
      <c r="N159" s="74">
        <f t="shared" si="11"/>
        <v>44.300241540226011</v>
      </c>
      <c r="O159" s="78">
        <f t="shared" si="12"/>
        <v>0.22536458088816386</v>
      </c>
    </row>
    <row r="160" spans="2:15" x14ac:dyDescent="0.2">
      <c r="B160" s="81">
        <v>41363</v>
      </c>
      <c r="C160" s="9" t="s">
        <v>30</v>
      </c>
      <c r="D160" s="5">
        <v>4</v>
      </c>
      <c r="E160" s="5">
        <v>4</v>
      </c>
      <c r="F160" s="4" t="s">
        <v>182</v>
      </c>
      <c r="G160" s="2">
        <v>4.3899999999999997</v>
      </c>
      <c r="H160" s="61">
        <v>6</v>
      </c>
      <c r="I160" s="6">
        <f t="shared" si="10"/>
        <v>1.1389521640091116</v>
      </c>
      <c r="J160" s="7" t="s">
        <v>16</v>
      </c>
      <c r="K160" s="58"/>
      <c r="L160" s="6">
        <f t="shared" si="13"/>
        <v>197.71039815449421</v>
      </c>
      <c r="M160" s="6">
        <f t="shared" si="14"/>
        <v>240.87168753071111</v>
      </c>
      <c r="N160" s="74">
        <f t="shared" si="11"/>
        <v>43.161289376216899</v>
      </c>
      <c r="O160" s="78">
        <f t="shared" si="12"/>
        <v>0.21830561153637426</v>
      </c>
    </row>
    <row r="161" spans="2:15" x14ac:dyDescent="0.2">
      <c r="B161" s="81">
        <v>41363</v>
      </c>
      <c r="C161" s="9" t="s">
        <v>126</v>
      </c>
      <c r="D161" s="5">
        <v>5</v>
      </c>
      <c r="E161" s="5">
        <v>1</v>
      </c>
      <c r="F161" s="4" t="s">
        <v>183</v>
      </c>
      <c r="G161" s="2">
        <v>4.57</v>
      </c>
      <c r="H161" s="61">
        <v>19</v>
      </c>
      <c r="I161" s="6">
        <f t="shared" si="10"/>
        <v>1.0940919037199124</v>
      </c>
      <c r="J161" s="7">
        <v>2</v>
      </c>
      <c r="K161" s="58"/>
      <c r="L161" s="6">
        <f t="shared" si="13"/>
        <v>198.80449005821413</v>
      </c>
      <c r="M161" s="6">
        <f t="shared" si="14"/>
        <v>240.87168753071111</v>
      </c>
      <c r="N161" s="74">
        <f t="shared" si="11"/>
        <v>42.067197472496986</v>
      </c>
      <c r="O161" s="78">
        <f t="shared" si="12"/>
        <v>0.21160084191347403</v>
      </c>
    </row>
    <row r="162" spans="2:15" x14ac:dyDescent="0.2">
      <c r="B162" s="81">
        <v>41363</v>
      </c>
      <c r="C162" s="9" t="s">
        <v>126</v>
      </c>
      <c r="D162" s="5">
        <v>6</v>
      </c>
      <c r="E162" s="5">
        <v>1</v>
      </c>
      <c r="F162" s="4" t="s">
        <v>184</v>
      </c>
      <c r="G162" s="2">
        <v>3.39</v>
      </c>
      <c r="H162" s="61">
        <v>9.6999999999999993</v>
      </c>
      <c r="I162" s="6">
        <f t="shared" si="10"/>
        <v>1.4749262536873156</v>
      </c>
      <c r="J162" s="7">
        <v>1</v>
      </c>
      <c r="K162" s="58">
        <f>I162*H162</f>
        <v>14.30678466076696</v>
      </c>
      <c r="L162" s="6">
        <f t="shared" si="13"/>
        <v>200.27941631190146</v>
      </c>
      <c r="M162" s="6">
        <f t="shared" si="14"/>
        <v>255.17847219147808</v>
      </c>
      <c r="N162" s="74">
        <f t="shared" si="11"/>
        <v>54.899055879576622</v>
      </c>
      <c r="O162" s="78">
        <f t="shared" si="12"/>
        <v>0.27411232212740522</v>
      </c>
    </row>
    <row r="163" spans="2:15" x14ac:dyDescent="0.2">
      <c r="B163" s="81">
        <v>41363</v>
      </c>
      <c r="C163" s="9" t="s">
        <v>126</v>
      </c>
      <c r="D163" s="5">
        <v>6</v>
      </c>
      <c r="E163" s="5">
        <v>4</v>
      </c>
      <c r="F163" s="4" t="s">
        <v>185</v>
      </c>
      <c r="G163" s="2">
        <v>4.67</v>
      </c>
      <c r="H163" s="61">
        <v>6</v>
      </c>
      <c r="I163" s="6">
        <f t="shared" si="10"/>
        <v>1.0706638115631693</v>
      </c>
      <c r="J163" s="7" t="s">
        <v>16</v>
      </c>
      <c r="K163" s="58"/>
      <c r="L163" s="6">
        <f t="shared" si="13"/>
        <v>201.35008012346464</v>
      </c>
      <c r="M163" s="6">
        <f t="shared" si="14"/>
        <v>255.17847219147808</v>
      </c>
      <c r="N163" s="74">
        <f t="shared" si="11"/>
        <v>53.828392068013443</v>
      </c>
      <c r="O163" s="78">
        <f t="shared" si="12"/>
        <v>0.26733732628766144</v>
      </c>
    </row>
    <row r="164" spans="2:15" x14ac:dyDescent="0.2">
      <c r="B164" s="81">
        <v>41363</v>
      </c>
      <c r="C164" s="9" t="s">
        <v>126</v>
      </c>
      <c r="D164" s="5">
        <v>6</v>
      </c>
      <c r="E164" s="5">
        <v>9</v>
      </c>
      <c r="F164" s="4" t="s">
        <v>21</v>
      </c>
      <c r="G164" s="2">
        <v>5.0999999999999996</v>
      </c>
      <c r="H164" s="61">
        <v>5.5</v>
      </c>
      <c r="I164" s="6">
        <f t="shared" si="10"/>
        <v>0.98039215686274517</v>
      </c>
      <c r="J164" s="7">
        <v>3</v>
      </c>
      <c r="K164" s="58"/>
      <c r="L164" s="6">
        <f t="shared" si="13"/>
        <v>202.33047228032737</v>
      </c>
      <c r="M164" s="6">
        <f t="shared" si="14"/>
        <v>255.17847219147808</v>
      </c>
      <c r="N164" s="74">
        <f t="shared" si="11"/>
        <v>52.847999911150708</v>
      </c>
      <c r="O164" s="78">
        <f t="shared" si="12"/>
        <v>0.26119644419121502</v>
      </c>
    </row>
    <row r="165" spans="2:15" x14ac:dyDescent="0.2">
      <c r="B165" s="81">
        <v>41363</v>
      </c>
      <c r="C165" s="9" t="s">
        <v>14</v>
      </c>
      <c r="D165" s="5">
        <v>7</v>
      </c>
      <c r="E165" s="5">
        <v>7</v>
      </c>
      <c r="F165" s="4" t="s">
        <v>186</v>
      </c>
      <c r="G165" s="2">
        <v>5.56</v>
      </c>
      <c r="H165" s="61">
        <v>17</v>
      </c>
      <c r="I165" s="6">
        <f t="shared" si="10"/>
        <v>0.89928057553956842</v>
      </c>
      <c r="J165" s="7">
        <v>1</v>
      </c>
      <c r="K165" s="58">
        <f>I165*H165</f>
        <v>15.287769784172664</v>
      </c>
      <c r="L165" s="6">
        <f t="shared" si="13"/>
        <v>203.22975285586693</v>
      </c>
      <c r="M165" s="6">
        <f t="shared" si="14"/>
        <v>270.46624197565075</v>
      </c>
      <c r="N165" s="74">
        <f t="shared" si="11"/>
        <v>67.236489119783812</v>
      </c>
      <c r="O165" s="78">
        <f t="shared" si="12"/>
        <v>0.33083979178712464</v>
      </c>
    </row>
    <row r="166" spans="2:15" x14ac:dyDescent="0.2">
      <c r="B166" s="81">
        <v>41363</v>
      </c>
      <c r="C166" s="9" t="s">
        <v>30</v>
      </c>
      <c r="D166" s="5">
        <v>6</v>
      </c>
      <c r="E166" s="5">
        <v>3</v>
      </c>
      <c r="F166" s="4" t="s">
        <v>187</v>
      </c>
      <c r="G166" s="2">
        <v>2.93</v>
      </c>
      <c r="H166" s="61">
        <v>5.5</v>
      </c>
      <c r="I166" s="6">
        <f t="shared" si="10"/>
        <v>1.7064846416382251</v>
      </c>
      <c r="J166" s="7" t="s">
        <v>16</v>
      </c>
      <c r="K166" s="58"/>
      <c r="L166" s="6">
        <f t="shared" si="13"/>
        <v>204.93623749750515</v>
      </c>
      <c r="M166" s="6">
        <f t="shared" si="14"/>
        <v>270.46624197565075</v>
      </c>
      <c r="N166" s="74">
        <f t="shared" si="11"/>
        <v>65.530004478145599</v>
      </c>
      <c r="O166" s="78">
        <f t="shared" si="12"/>
        <v>0.31975801487496008</v>
      </c>
    </row>
    <row r="167" spans="2:15" x14ac:dyDescent="0.2">
      <c r="B167" s="81">
        <v>41363</v>
      </c>
      <c r="C167" s="9" t="s">
        <v>126</v>
      </c>
      <c r="D167" s="5">
        <v>7</v>
      </c>
      <c r="E167" s="5">
        <v>4</v>
      </c>
      <c r="F167" s="4" t="s">
        <v>188</v>
      </c>
      <c r="G167" s="2">
        <v>4.3899999999999997</v>
      </c>
      <c r="H167" s="61">
        <v>7</v>
      </c>
      <c r="I167" s="6">
        <f t="shared" si="10"/>
        <v>1.1389521640091116</v>
      </c>
      <c r="J167" s="7" t="s">
        <v>16</v>
      </c>
      <c r="K167" s="58"/>
      <c r="L167" s="6">
        <f t="shared" si="13"/>
        <v>206.07518966151426</v>
      </c>
      <c r="M167" s="6">
        <f t="shared" si="14"/>
        <v>270.46624197565075</v>
      </c>
      <c r="N167" s="74">
        <f t="shared" si="11"/>
        <v>64.391052314136488</v>
      </c>
      <c r="O167" s="78">
        <f t="shared" si="12"/>
        <v>0.31246387505405698</v>
      </c>
    </row>
    <row r="168" spans="2:15" x14ac:dyDescent="0.2">
      <c r="B168" s="81">
        <v>41363</v>
      </c>
      <c r="C168" s="9" t="s">
        <v>126</v>
      </c>
      <c r="D168" s="5">
        <v>7</v>
      </c>
      <c r="E168" s="5">
        <v>10</v>
      </c>
      <c r="F168" s="4" t="s">
        <v>189</v>
      </c>
      <c r="G168" s="2">
        <v>4.5199999999999996</v>
      </c>
      <c r="H168" s="61">
        <v>15</v>
      </c>
      <c r="I168" s="6">
        <f t="shared" si="10"/>
        <v>1.1061946902654869</v>
      </c>
      <c r="J168" s="7">
        <v>3</v>
      </c>
      <c r="K168" s="58"/>
      <c r="L168" s="6">
        <f t="shared" si="13"/>
        <v>207.18138435177974</v>
      </c>
      <c r="M168" s="6">
        <f t="shared" si="14"/>
        <v>270.46624197565075</v>
      </c>
      <c r="N168" s="74">
        <f t="shared" si="11"/>
        <v>63.284857623871005</v>
      </c>
      <c r="O168" s="78">
        <f t="shared" si="12"/>
        <v>0.30545629290910459</v>
      </c>
    </row>
    <row r="169" spans="2:15" x14ac:dyDescent="0.2">
      <c r="B169" s="81">
        <v>41363</v>
      </c>
      <c r="C169" s="9" t="s">
        <v>126</v>
      </c>
      <c r="D169" s="5">
        <v>7</v>
      </c>
      <c r="E169" s="5">
        <v>8</v>
      </c>
      <c r="F169" s="4" t="s">
        <v>190</v>
      </c>
      <c r="G169" s="2">
        <v>5.92</v>
      </c>
      <c r="H169" s="61">
        <v>35</v>
      </c>
      <c r="I169" s="6">
        <f t="shared" si="10"/>
        <v>0.84459459459459463</v>
      </c>
      <c r="J169" s="7" t="s">
        <v>16</v>
      </c>
      <c r="K169" s="58"/>
      <c r="L169" s="6">
        <f t="shared" si="13"/>
        <v>208.02597894637432</v>
      </c>
      <c r="M169" s="6">
        <f t="shared" si="14"/>
        <v>270.46624197565075</v>
      </c>
      <c r="N169" s="74">
        <f t="shared" si="11"/>
        <v>62.440263029276423</v>
      </c>
      <c r="O169" s="78">
        <f t="shared" si="12"/>
        <v>0.30015608312735065</v>
      </c>
    </row>
    <row r="170" spans="2:15" x14ac:dyDescent="0.2">
      <c r="B170" s="81">
        <v>41363</v>
      </c>
      <c r="C170" s="9" t="s">
        <v>126</v>
      </c>
      <c r="D170" s="5">
        <v>8</v>
      </c>
      <c r="E170" s="5">
        <v>2</v>
      </c>
      <c r="F170" s="4" t="s">
        <v>191</v>
      </c>
      <c r="G170" s="2">
        <v>6.06</v>
      </c>
      <c r="H170" s="61">
        <v>7.5</v>
      </c>
      <c r="I170" s="6">
        <f t="shared" ref="I170:I233" si="15">5/G170</f>
        <v>0.82508250825082519</v>
      </c>
      <c r="J170" s="7" t="s">
        <v>16</v>
      </c>
      <c r="K170" s="58"/>
      <c r="L170" s="6">
        <f t="shared" si="13"/>
        <v>208.85106145462515</v>
      </c>
      <c r="M170" s="6">
        <f t="shared" si="14"/>
        <v>270.46624197565075</v>
      </c>
      <c r="N170" s="74">
        <f t="shared" si="11"/>
        <v>61.615180521025593</v>
      </c>
      <c r="O170" s="78">
        <f t="shared" si="12"/>
        <v>0.29501971448879644</v>
      </c>
    </row>
    <row r="171" spans="2:15" x14ac:dyDescent="0.2">
      <c r="B171" s="81">
        <v>41363</v>
      </c>
      <c r="C171" s="9" t="s">
        <v>14</v>
      </c>
      <c r="D171" s="5">
        <v>9</v>
      </c>
      <c r="E171" s="5">
        <v>13</v>
      </c>
      <c r="F171" s="4" t="s">
        <v>192</v>
      </c>
      <c r="G171" s="2">
        <v>2.98</v>
      </c>
      <c r="H171" s="61">
        <v>7</v>
      </c>
      <c r="I171" s="6">
        <f t="shared" si="15"/>
        <v>1.6778523489932886</v>
      </c>
      <c r="J171" s="7">
        <v>2</v>
      </c>
      <c r="K171" s="58"/>
      <c r="L171" s="6">
        <f t="shared" si="13"/>
        <v>210.52891380361845</v>
      </c>
      <c r="M171" s="6">
        <f t="shared" si="14"/>
        <v>270.46624197565075</v>
      </c>
      <c r="N171" s="74">
        <f t="shared" si="11"/>
        <v>59.937328172032295</v>
      </c>
      <c r="O171" s="78">
        <f t="shared" si="12"/>
        <v>0.28469879547253962</v>
      </c>
    </row>
    <row r="172" spans="2:15" x14ac:dyDescent="0.2">
      <c r="B172" s="81">
        <v>41363</v>
      </c>
      <c r="C172" s="9" t="s">
        <v>14</v>
      </c>
      <c r="D172" s="5">
        <v>9</v>
      </c>
      <c r="E172" s="5">
        <v>7</v>
      </c>
      <c r="F172" s="4" t="s">
        <v>193</v>
      </c>
      <c r="G172" s="2">
        <v>4.92</v>
      </c>
      <c r="H172" s="61">
        <v>5</v>
      </c>
      <c r="I172" s="6">
        <f t="shared" si="15"/>
        <v>1.0162601626016261</v>
      </c>
      <c r="J172" s="7" t="s">
        <v>16</v>
      </c>
      <c r="K172" s="58"/>
      <c r="L172" s="6">
        <f t="shared" si="13"/>
        <v>211.54517396622009</v>
      </c>
      <c r="M172" s="6">
        <f t="shared" si="14"/>
        <v>270.46624197565075</v>
      </c>
      <c r="N172" s="74">
        <f t="shared" si="11"/>
        <v>58.921068009430655</v>
      </c>
      <c r="O172" s="78">
        <f t="shared" si="12"/>
        <v>0.27852711978595773</v>
      </c>
    </row>
    <row r="173" spans="2:15" x14ac:dyDescent="0.2">
      <c r="B173" s="81">
        <v>41363</v>
      </c>
      <c r="C173" s="9" t="s">
        <v>30</v>
      </c>
      <c r="D173" s="5">
        <v>8</v>
      </c>
      <c r="E173" s="5">
        <v>3</v>
      </c>
      <c r="F173" s="4" t="s">
        <v>194</v>
      </c>
      <c r="G173" s="2">
        <v>5.05</v>
      </c>
      <c r="H173" s="61">
        <v>7</v>
      </c>
      <c r="I173" s="6">
        <f t="shared" si="15"/>
        <v>0.99009900990099009</v>
      </c>
      <c r="J173" s="7">
        <v>2</v>
      </c>
      <c r="K173" s="58"/>
      <c r="L173" s="6">
        <f t="shared" si="13"/>
        <v>212.53527297612109</v>
      </c>
      <c r="M173" s="6">
        <f t="shared" si="14"/>
        <v>270.46624197565075</v>
      </c>
      <c r="N173" s="74">
        <f t="shared" si="11"/>
        <v>57.930968999529654</v>
      </c>
      <c r="O173" s="78">
        <f t="shared" si="12"/>
        <v>0.27257108050030998</v>
      </c>
    </row>
    <row r="174" spans="2:15" x14ac:dyDescent="0.2">
      <c r="B174" s="81">
        <v>41363</v>
      </c>
      <c r="C174" s="9" t="s">
        <v>24</v>
      </c>
      <c r="D174" s="5">
        <v>7</v>
      </c>
      <c r="E174" s="5">
        <v>3</v>
      </c>
      <c r="F174" s="4" t="s">
        <v>153</v>
      </c>
      <c r="G174" s="2">
        <v>3.81</v>
      </c>
      <c r="H174" s="61">
        <v>5.5</v>
      </c>
      <c r="I174" s="6">
        <f t="shared" si="15"/>
        <v>1.3123359580052494</v>
      </c>
      <c r="J174" s="7">
        <v>2</v>
      </c>
      <c r="K174" s="58"/>
      <c r="L174" s="6">
        <f t="shared" si="13"/>
        <v>213.84760893412636</v>
      </c>
      <c r="M174" s="6">
        <f t="shared" si="14"/>
        <v>270.46624197565075</v>
      </c>
      <c r="N174" s="74">
        <f t="shared" si="11"/>
        <v>56.61863304152439</v>
      </c>
      <c r="O174" s="78">
        <f t="shared" si="12"/>
        <v>0.26476159038544689</v>
      </c>
    </row>
    <row r="175" spans="2:15" x14ac:dyDescent="0.2">
      <c r="B175" s="81">
        <v>41363</v>
      </c>
      <c r="C175" s="9" t="s">
        <v>24</v>
      </c>
      <c r="D175" s="5">
        <v>7</v>
      </c>
      <c r="E175" s="5">
        <v>2</v>
      </c>
      <c r="F175" s="4" t="s">
        <v>195</v>
      </c>
      <c r="G175" s="2">
        <v>5.97</v>
      </c>
      <c r="H175" s="61">
        <v>10</v>
      </c>
      <c r="I175" s="6">
        <f t="shared" si="15"/>
        <v>0.83752093802345062</v>
      </c>
      <c r="J175" s="7" t="s">
        <v>16</v>
      </c>
      <c r="K175" s="58"/>
      <c r="L175" s="6">
        <f t="shared" si="13"/>
        <v>214.68512987214982</v>
      </c>
      <c r="M175" s="6">
        <f t="shared" si="14"/>
        <v>270.46624197565075</v>
      </c>
      <c r="N175" s="74">
        <f t="shared" si="11"/>
        <v>55.781112103500931</v>
      </c>
      <c r="O175" s="78">
        <f t="shared" si="12"/>
        <v>0.2598275536676431</v>
      </c>
    </row>
    <row r="176" spans="2:15" x14ac:dyDescent="0.2">
      <c r="B176" s="81">
        <v>41363</v>
      </c>
      <c r="C176" s="9" t="s">
        <v>24</v>
      </c>
      <c r="D176" s="5">
        <v>8</v>
      </c>
      <c r="E176" s="5">
        <v>2</v>
      </c>
      <c r="F176" s="4" t="s">
        <v>55</v>
      </c>
      <c r="G176" s="2">
        <v>5.67</v>
      </c>
      <c r="H176" s="61">
        <v>13</v>
      </c>
      <c r="I176" s="6">
        <f t="shared" si="15"/>
        <v>0.88183421516754856</v>
      </c>
      <c r="J176" s="7" t="s">
        <v>16</v>
      </c>
      <c r="K176" s="58"/>
      <c r="L176" s="6">
        <f t="shared" si="13"/>
        <v>215.56696408731736</v>
      </c>
      <c r="M176" s="6">
        <f t="shared" si="14"/>
        <v>270.46624197565075</v>
      </c>
      <c r="N176" s="74">
        <f t="shared" si="11"/>
        <v>54.899277888333387</v>
      </c>
      <c r="O176" s="78">
        <f t="shared" si="12"/>
        <v>0.25467389273105845</v>
      </c>
    </row>
    <row r="177" spans="2:15" x14ac:dyDescent="0.2">
      <c r="B177" s="81">
        <v>41367</v>
      </c>
      <c r="C177" s="9" t="s">
        <v>75</v>
      </c>
      <c r="D177" s="5">
        <v>1</v>
      </c>
      <c r="E177" s="5">
        <v>7</v>
      </c>
      <c r="F177" s="17" t="s">
        <v>196</v>
      </c>
      <c r="G177" s="2">
        <v>2.76</v>
      </c>
      <c r="H177" s="57">
        <v>12</v>
      </c>
      <c r="I177" s="6">
        <f t="shared" si="15"/>
        <v>1.8115942028985508</v>
      </c>
      <c r="J177" s="7" t="s">
        <v>16</v>
      </c>
      <c r="K177" s="58"/>
      <c r="L177" s="6">
        <f t="shared" si="13"/>
        <v>217.37855829021592</v>
      </c>
      <c r="M177" s="6">
        <f t="shared" si="14"/>
        <v>270.46624197565075</v>
      </c>
      <c r="N177" s="74">
        <f t="shared" si="11"/>
        <v>53.087683685434826</v>
      </c>
      <c r="O177" s="78">
        <f t="shared" si="12"/>
        <v>0.24421766389010166</v>
      </c>
    </row>
    <row r="178" spans="2:15" x14ac:dyDescent="0.2">
      <c r="B178" s="81">
        <v>41367</v>
      </c>
      <c r="C178" s="9" t="s">
        <v>75</v>
      </c>
      <c r="D178" s="5">
        <v>1</v>
      </c>
      <c r="E178" s="5">
        <v>8</v>
      </c>
      <c r="F178" s="17" t="s">
        <v>197</v>
      </c>
      <c r="G178" s="2">
        <v>3.7</v>
      </c>
      <c r="H178" s="57">
        <v>5</v>
      </c>
      <c r="I178" s="6">
        <f t="shared" si="15"/>
        <v>1.3513513513513513</v>
      </c>
      <c r="J178" s="7">
        <v>1</v>
      </c>
      <c r="K178" s="58">
        <f>I178*H178</f>
        <v>6.7567567567567561</v>
      </c>
      <c r="L178" s="6">
        <f t="shared" si="13"/>
        <v>218.72990964156728</v>
      </c>
      <c r="M178" s="6">
        <f t="shared" si="14"/>
        <v>277.22299873240752</v>
      </c>
      <c r="N178" s="74">
        <f t="shared" si="11"/>
        <v>58.493089090840243</v>
      </c>
      <c r="O178" s="78">
        <f t="shared" si="12"/>
        <v>0.26742153913332145</v>
      </c>
    </row>
    <row r="179" spans="2:15" x14ac:dyDescent="0.2">
      <c r="B179" s="81">
        <v>41367</v>
      </c>
      <c r="C179" s="9" t="s">
        <v>33</v>
      </c>
      <c r="D179" s="5">
        <v>3</v>
      </c>
      <c r="E179" s="5">
        <v>12</v>
      </c>
      <c r="F179" s="17" t="s">
        <v>198</v>
      </c>
      <c r="G179" s="2">
        <v>1.73</v>
      </c>
      <c r="H179" s="57">
        <v>8</v>
      </c>
      <c r="I179" s="6">
        <f t="shared" si="15"/>
        <v>2.8901734104046244</v>
      </c>
      <c r="J179" s="7">
        <v>2</v>
      </c>
      <c r="K179" s="58"/>
      <c r="L179" s="6">
        <f t="shared" si="13"/>
        <v>221.6200830519719</v>
      </c>
      <c r="M179" s="6">
        <f t="shared" si="14"/>
        <v>277.22299873240752</v>
      </c>
      <c r="N179" s="74">
        <f t="shared" si="11"/>
        <v>55.602915680435615</v>
      </c>
      <c r="O179" s="78">
        <f t="shared" si="12"/>
        <v>0.25089294668027101</v>
      </c>
    </row>
    <row r="180" spans="2:15" x14ac:dyDescent="0.2">
      <c r="B180" s="81">
        <v>41367</v>
      </c>
      <c r="C180" s="9" t="s">
        <v>75</v>
      </c>
      <c r="D180" s="5">
        <v>5</v>
      </c>
      <c r="E180" s="5">
        <v>4</v>
      </c>
      <c r="F180" s="17" t="s">
        <v>199</v>
      </c>
      <c r="G180" s="2">
        <v>2.95</v>
      </c>
      <c r="H180" s="57">
        <v>7</v>
      </c>
      <c r="I180" s="6">
        <f t="shared" si="15"/>
        <v>1.6949152542372881</v>
      </c>
      <c r="J180" s="7" t="s">
        <v>16</v>
      </c>
      <c r="K180" s="58"/>
      <c r="L180" s="6">
        <f t="shared" si="13"/>
        <v>223.31499830620919</v>
      </c>
      <c r="M180" s="6">
        <f t="shared" si="14"/>
        <v>277.22299873240752</v>
      </c>
      <c r="N180" s="74">
        <f t="shared" si="11"/>
        <v>53.908000426198328</v>
      </c>
      <c r="O180" s="78">
        <f t="shared" si="12"/>
        <v>0.24139892454639236</v>
      </c>
    </row>
    <row r="181" spans="2:15" x14ac:dyDescent="0.2">
      <c r="B181" s="81">
        <v>41367</v>
      </c>
      <c r="C181" s="9" t="s">
        <v>75</v>
      </c>
      <c r="D181" s="5">
        <v>5</v>
      </c>
      <c r="E181" s="5">
        <v>6</v>
      </c>
      <c r="F181" s="17" t="s">
        <v>200</v>
      </c>
      <c r="G181" s="2">
        <v>5.62</v>
      </c>
      <c r="H181" s="57">
        <v>6.5</v>
      </c>
      <c r="I181" s="6">
        <f t="shared" si="15"/>
        <v>0.88967971530249113</v>
      </c>
      <c r="J181" s="7" t="s">
        <v>16</v>
      </c>
      <c r="K181" s="58"/>
      <c r="L181" s="6">
        <f t="shared" si="13"/>
        <v>224.20467802151168</v>
      </c>
      <c r="M181" s="6">
        <f t="shared" si="14"/>
        <v>277.22299873240752</v>
      </c>
      <c r="N181" s="74">
        <f t="shared" si="11"/>
        <v>53.018320710895836</v>
      </c>
      <c r="O181" s="78">
        <f t="shared" si="12"/>
        <v>0.23647285676086074</v>
      </c>
    </row>
    <row r="182" spans="2:15" x14ac:dyDescent="0.2">
      <c r="B182" s="81">
        <v>41367</v>
      </c>
      <c r="C182" s="9" t="s">
        <v>33</v>
      </c>
      <c r="D182" s="5">
        <v>7</v>
      </c>
      <c r="E182" s="5">
        <v>2</v>
      </c>
      <c r="F182" s="17" t="s">
        <v>201</v>
      </c>
      <c r="G182" s="2">
        <v>3.75</v>
      </c>
      <c r="H182" s="57">
        <v>6</v>
      </c>
      <c r="I182" s="6">
        <f t="shared" si="15"/>
        <v>1.3333333333333333</v>
      </c>
      <c r="J182" s="7" t="s">
        <v>16</v>
      </c>
      <c r="K182" s="58"/>
      <c r="L182" s="6">
        <f t="shared" si="13"/>
        <v>225.53801135484503</v>
      </c>
      <c r="M182" s="6">
        <f t="shared" si="14"/>
        <v>277.22299873240752</v>
      </c>
      <c r="N182" s="74">
        <f t="shared" si="11"/>
        <v>51.684987377562493</v>
      </c>
      <c r="O182" s="78">
        <f t="shared" si="12"/>
        <v>0.22916308903799418</v>
      </c>
    </row>
    <row r="183" spans="2:15" x14ac:dyDescent="0.2">
      <c r="B183" s="81">
        <v>41367</v>
      </c>
      <c r="C183" s="9" t="s">
        <v>33</v>
      </c>
      <c r="D183" s="5">
        <v>7</v>
      </c>
      <c r="E183" s="5">
        <v>7</v>
      </c>
      <c r="F183" s="17" t="s">
        <v>202</v>
      </c>
      <c r="G183" s="2">
        <v>5.8</v>
      </c>
      <c r="H183" s="57">
        <v>12</v>
      </c>
      <c r="I183" s="6">
        <f t="shared" si="15"/>
        <v>0.86206896551724144</v>
      </c>
      <c r="J183" s="7" t="s">
        <v>16</v>
      </c>
      <c r="K183" s="58"/>
      <c r="L183" s="6">
        <f t="shared" si="13"/>
        <v>226.40008032036226</v>
      </c>
      <c r="M183" s="6">
        <f t="shared" si="14"/>
        <v>277.22299873240752</v>
      </c>
      <c r="N183" s="74">
        <f t="shared" si="11"/>
        <v>50.822918412045254</v>
      </c>
      <c r="O183" s="78">
        <f t="shared" si="12"/>
        <v>0.22448277553669346</v>
      </c>
    </row>
    <row r="184" spans="2:15" x14ac:dyDescent="0.2">
      <c r="B184" s="81">
        <v>41367</v>
      </c>
      <c r="C184" s="9" t="s">
        <v>75</v>
      </c>
      <c r="D184" s="5">
        <v>7</v>
      </c>
      <c r="E184" s="5">
        <v>6</v>
      </c>
      <c r="F184" s="17" t="s">
        <v>203</v>
      </c>
      <c r="G184" s="2">
        <v>3.67</v>
      </c>
      <c r="H184" s="57">
        <v>4.2</v>
      </c>
      <c r="I184" s="6">
        <f t="shared" si="15"/>
        <v>1.3623978201634879</v>
      </c>
      <c r="J184" s="7" t="s">
        <v>16</v>
      </c>
      <c r="K184" s="58"/>
      <c r="L184" s="6">
        <f t="shared" si="13"/>
        <v>227.76247814052576</v>
      </c>
      <c r="M184" s="6">
        <f t="shared" si="14"/>
        <v>277.22299873240752</v>
      </c>
      <c r="N184" s="74">
        <f t="shared" si="11"/>
        <v>49.46052059188176</v>
      </c>
      <c r="O184" s="78">
        <f t="shared" si="12"/>
        <v>0.21715833527840972</v>
      </c>
    </row>
    <row r="185" spans="2:15" x14ac:dyDescent="0.2">
      <c r="B185" s="81">
        <v>41367</v>
      </c>
      <c r="C185" s="9" t="s">
        <v>75</v>
      </c>
      <c r="D185" s="5">
        <v>7</v>
      </c>
      <c r="E185" s="5">
        <v>3</v>
      </c>
      <c r="F185" s="17" t="s">
        <v>204</v>
      </c>
      <c r="G185" s="2">
        <v>4.58</v>
      </c>
      <c r="H185" s="57">
        <v>6.5</v>
      </c>
      <c r="I185" s="6">
        <f t="shared" si="15"/>
        <v>1.0917030567685588</v>
      </c>
      <c r="J185" s="7" t="s">
        <v>16</v>
      </c>
      <c r="K185" s="58"/>
      <c r="L185" s="6">
        <f t="shared" si="13"/>
        <v>228.85418119729431</v>
      </c>
      <c r="M185" s="6">
        <f t="shared" si="14"/>
        <v>277.22299873240752</v>
      </c>
      <c r="N185" s="74">
        <f t="shared" si="11"/>
        <v>48.368817535113209</v>
      </c>
      <c r="O185" s="78">
        <f t="shared" si="12"/>
        <v>0.21135212510456444</v>
      </c>
    </row>
    <row r="186" spans="2:15" x14ac:dyDescent="0.2">
      <c r="B186" s="81">
        <v>41370</v>
      </c>
      <c r="C186" s="9" t="s">
        <v>14</v>
      </c>
      <c r="D186" s="10">
        <v>1</v>
      </c>
      <c r="E186" s="5">
        <v>1</v>
      </c>
      <c r="F186" s="17" t="s">
        <v>205</v>
      </c>
      <c r="G186" s="2">
        <v>2.57</v>
      </c>
      <c r="H186" s="57">
        <v>3.2</v>
      </c>
      <c r="I186" s="6">
        <f t="shared" si="15"/>
        <v>1.945525291828794</v>
      </c>
      <c r="J186" s="7">
        <v>1</v>
      </c>
      <c r="K186" s="58">
        <f>H186*I186</f>
        <v>6.2256809338521411</v>
      </c>
      <c r="L186" s="6">
        <f t="shared" si="13"/>
        <v>230.79970648912311</v>
      </c>
      <c r="M186" s="6">
        <f t="shared" si="14"/>
        <v>283.44867966625964</v>
      </c>
      <c r="N186" s="74">
        <f t="shared" si="11"/>
        <v>52.648973177136526</v>
      </c>
      <c r="O186" s="78">
        <f t="shared" si="12"/>
        <v>0.2281154251797877</v>
      </c>
    </row>
    <row r="187" spans="2:15" x14ac:dyDescent="0.2">
      <c r="B187" s="81">
        <v>41370</v>
      </c>
      <c r="C187" s="9" t="s">
        <v>206</v>
      </c>
      <c r="D187" s="5">
        <v>2</v>
      </c>
      <c r="E187" s="5">
        <v>5</v>
      </c>
      <c r="F187" s="17" t="s">
        <v>50</v>
      </c>
      <c r="G187" s="2">
        <v>4.8899999999999997</v>
      </c>
      <c r="H187" s="57">
        <v>10</v>
      </c>
      <c r="I187" s="6">
        <f t="shared" si="15"/>
        <v>1.0224948875255624</v>
      </c>
      <c r="J187" s="7">
        <v>1</v>
      </c>
      <c r="K187" s="58">
        <f>H187*I187</f>
        <v>10.224948875255624</v>
      </c>
      <c r="L187" s="6">
        <f t="shared" si="13"/>
        <v>231.82220137664868</v>
      </c>
      <c r="M187" s="6">
        <f t="shared" si="14"/>
        <v>293.67362854151526</v>
      </c>
      <c r="N187" s="74">
        <f t="shared" si="11"/>
        <v>61.851427164866578</v>
      </c>
      <c r="O187" s="78">
        <f t="shared" si="12"/>
        <v>0.26680545175384068</v>
      </c>
    </row>
    <row r="188" spans="2:15" x14ac:dyDescent="0.2">
      <c r="B188" s="81">
        <v>41370</v>
      </c>
      <c r="C188" s="9" t="s">
        <v>14</v>
      </c>
      <c r="D188" s="10">
        <v>4</v>
      </c>
      <c r="E188" s="5">
        <v>3</v>
      </c>
      <c r="F188" s="17" t="s">
        <v>207</v>
      </c>
      <c r="G188" s="2">
        <v>2.88</v>
      </c>
      <c r="H188" s="57">
        <v>3</v>
      </c>
      <c r="I188" s="6">
        <f t="shared" si="15"/>
        <v>1.7361111111111112</v>
      </c>
      <c r="J188" s="7">
        <v>1</v>
      </c>
      <c r="K188" s="58">
        <f>H188*1.74</f>
        <v>5.22</v>
      </c>
      <c r="L188" s="6">
        <f t="shared" si="13"/>
        <v>233.55831248775979</v>
      </c>
      <c r="M188" s="6">
        <f t="shared" si="14"/>
        <v>298.89362854151528</v>
      </c>
      <c r="N188" s="74">
        <f t="shared" si="11"/>
        <v>65.335316053755491</v>
      </c>
      <c r="O188" s="78">
        <f t="shared" si="12"/>
        <v>0.2797387742608371</v>
      </c>
    </row>
    <row r="189" spans="2:15" x14ac:dyDescent="0.2">
      <c r="B189" s="81">
        <v>41370</v>
      </c>
      <c r="C189" s="9" t="s">
        <v>58</v>
      </c>
      <c r="D189" s="5">
        <v>2</v>
      </c>
      <c r="E189" s="5">
        <v>1</v>
      </c>
      <c r="F189" s="17" t="s">
        <v>208</v>
      </c>
      <c r="G189" s="2">
        <v>3.74</v>
      </c>
      <c r="H189" s="57">
        <v>5</v>
      </c>
      <c r="I189" s="6">
        <f t="shared" si="15"/>
        <v>1.3368983957219251</v>
      </c>
      <c r="J189" s="7" t="s">
        <v>16</v>
      </c>
      <c r="K189" s="58"/>
      <c r="L189" s="6">
        <f t="shared" si="13"/>
        <v>234.89521088348172</v>
      </c>
      <c r="M189" s="6">
        <f t="shared" si="14"/>
        <v>298.89362854151528</v>
      </c>
      <c r="N189" s="74">
        <f t="shared" si="11"/>
        <v>63.99841765803356</v>
      </c>
      <c r="O189" s="78">
        <f t="shared" si="12"/>
        <v>0.27245518296147625</v>
      </c>
    </row>
    <row r="190" spans="2:15" x14ac:dyDescent="0.2">
      <c r="B190" s="81">
        <v>41370</v>
      </c>
      <c r="C190" s="9" t="s">
        <v>206</v>
      </c>
      <c r="D190" s="5">
        <v>4</v>
      </c>
      <c r="E190" s="5">
        <v>2</v>
      </c>
      <c r="F190" s="17" t="s">
        <v>209</v>
      </c>
      <c r="G190" s="2">
        <v>2.4300000000000002</v>
      </c>
      <c r="H190" s="57">
        <v>3.2</v>
      </c>
      <c r="I190" s="6">
        <f t="shared" si="15"/>
        <v>2.0576131687242798</v>
      </c>
      <c r="J190" s="7">
        <v>1</v>
      </c>
      <c r="K190" s="58">
        <f>2.06*H190</f>
        <v>6.5920000000000005</v>
      </c>
      <c r="L190" s="6">
        <f t="shared" si="13"/>
        <v>236.95282405220601</v>
      </c>
      <c r="M190" s="6">
        <f t="shared" si="14"/>
        <v>305.48562854151527</v>
      </c>
      <c r="N190" s="74">
        <f t="shared" si="11"/>
        <v>68.532804489309257</v>
      </c>
      <c r="O190" s="78">
        <f t="shared" si="12"/>
        <v>0.28922552311176486</v>
      </c>
    </row>
    <row r="191" spans="2:15" x14ac:dyDescent="0.2">
      <c r="B191" s="81">
        <v>41370</v>
      </c>
      <c r="C191" s="9" t="s">
        <v>14</v>
      </c>
      <c r="D191" s="10">
        <v>5</v>
      </c>
      <c r="E191" s="5">
        <v>11</v>
      </c>
      <c r="F191" s="17" t="s">
        <v>210</v>
      </c>
      <c r="G191" s="2">
        <v>5.59</v>
      </c>
      <c r="H191" s="57">
        <v>9</v>
      </c>
      <c r="I191" s="6">
        <f t="shared" si="15"/>
        <v>0.89445438282647582</v>
      </c>
      <c r="J191" s="7">
        <v>2</v>
      </c>
      <c r="K191" s="58"/>
      <c r="L191" s="6">
        <f t="shared" si="13"/>
        <v>237.84727843503248</v>
      </c>
      <c r="M191" s="6">
        <f t="shared" si="14"/>
        <v>305.48562854151527</v>
      </c>
      <c r="N191" s="74">
        <f t="shared" si="11"/>
        <v>67.63835010648279</v>
      </c>
      <c r="O191" s="78">
        <f t="shared" si="12"/>
        <v>0.28437722958834727</v>
      </c>
    </row>
    <row r="192" spans="2:15" x14ac:dyDescent="0.2">
      <c r="B192" s="81">
        <v>41370</v>
      </c>
      <c r="C192" s="9" t="s">
        <v>206</v>
      </c>
      <c r="D192" s="5">
        <v>5</v>
      </c>
      <c r="E192" s="5">
        <v>1</v>
      </c>
      <c r="F192" s="17" t="s">
        <v>211</v>
      </c>
      <c r="G192" s="2">
        <v>3.96</v>
      </c>
      <c r="H192" s="57">
        <v>6.5</v>
      </c>
      <c r="I192" s="6">
        <f t="shared" si="15"/>
        <v>1.2626262626262625</v>
      </c>
      <c r="J192" s="7" t="s">
        <v>16</v>
      </c>
      <c r="K192" s="58"/>
      <c r="L192" s="6">
        <f t="shared" si="13"/>
        <v>239.10990469765875</v>
      </c>
      <c r="M192" s="6">
        <f t="shared" si="14"/>
        <v>305.48562854151527</v>
      </c>
      <c r="N192" s="74">
        <f t="shared" si="11"/>
        <v>66.37572384385652</v>
      </c>
      <c r="O192" s="78">
        <f t="shared" si="12"/>
        <v>0.27759504119155981</v>
      </c>
    </row>
    <row r="193" spans="2:15" x14ac:dyDescent="0.2">
      <c r="B193" s="81">
        <v>41370</v>
      </c>
      <c r="C193" s="9" t="s">
        <v>206</v>
      </c>
      <c r="D193" s="10">
        <v>6</v>
      </c>
      <c r="E193" s="5">
        <v>13</v>
      </c>
      <c r="F193" s="17" t="s">
        <v>212</v>
      </c>
      <c r="G193" s="2">
        <v>3.32</v>
      </c>
      <c r="H193" s="57">
        <v>6</v>
      </c>
      <c r="I193" s="6">
        <f t="shared" si="15"/>
        <v>1.5060240963855422</v>
      </c>
      <c r="J193" s="7" t="s">
        <v>16</v>
      </c>
      <c r="K193" s="58"/>
      <c r="L193" s="6">
        <f t="shared" si="13"/>
        <v>240.61592879404429</v>
      </c>
      <c r="M193" s="6">
        <f t="shared" si="14"/>
        <v>305.48562854151527</v>
      </c>
      <c r="N193" s="74">
        <f t="shared" si="11"/>
        <v>64.869699747470975</v>
      </c>
      <c r="O193" s="78">
        <f t="shared" si="12"/>
        <v>0.26959852605184892</v>
      </c>
    </row>
    <row r="194" spans="2:15" x14ac:dyDescent="0.2">
      <c r="B194" s="81">
        <v>41370</v>
      </c>
      <c r="C194" s="9" t="s">
        <v>19</v>
      </c>
      <c r="D194" s="5">
        <v>5</v>
      </c>
      <c r="E194" s="5">
        <v>3</v>
      </c>
      <c r="F194" s="17" t="s">
        <v>213</v>
      </c>
      <c r="G194" s="2">
        <v>5.34</v>
      </c>
      <c r="H194" s="57">
        <v>12</v>
      </c>
      <c r="I194" s="6">
        <f t="shared" si="15"/>
        <v>0.93632958801498134</v>
      </c>
      <c r="J194" s="7" t="s">
        <v>16</v>
      </c>
      <c r="K194" s="58"/>
      <c r="L194" s="6">
        <f t="shared" si="13"/>
        <v>241.55225838205928</v>
      </c>
      <c r="M194" s="6">
        <f t="shared" si="14"/>
        <v>305.48562854151527</v>
      </c>
      <c r="N194" s="74">
        <f t="shared" si="11"/>
        <v>63.93337015945599</v>
      </c>
      <c r="O194" s="78">
        <f t="shared" si="12"/>
        <v>0.26467717829544618</v>
      </c>
    </row>
    <row r="195" spans="2:15" x14ac:dyDescent="0.2">
      <c r="B195" s="81">
        <v>41370</v>
      </c>
      <c r="C195" s="9" t="s">
        <v>206</v>
      </c>
      <c r="D195" s="5">
        <v>7</v>
      </c>
      <c r="E195" s="5">
        <v>5</v>
      </c>
      <c r="F195" s="17" t="s">
        <v>214</v>
      </c>
      <c r="G195" s="2">
        <v>4.01</v>
      </c>
      <c r="H195" s="57">
        <v>5</v>
      </c>
      <c r="I195" s="6">
        <f t="shared" si="15"/>
        <v>1.2468827930174564</v>
      </c>
      <c r="J195" s="7" t="s">
        <v>16</v>
      </c>
      <c r="K195" s="58"/>
      <c r="L195" s="6">
        <f t="shared" si="13"/>
        <v>242.79914117507673</v>
      </c>
      <c r="M195" s="6">
        <f t="shared" si="14"/>
        <v>305.48562854151527</v>
      </c>
      <c r="N195" s="74">
        <f t="shared" si="11"/>
        <v>62.686487366438541</v>
      </c>
      <c r="O195" s="78">
        <f t="shared" si="12"/>
        <v>0.2581824921746193</v>
      </c>
    </row>
    <row r="196" spans="2:15" x14ac:dyDescent="0.2">
      <c r="B196" s="81">
        <v>41370</v>
      </c>
      <c r="C196" s="9" t="s">
        <v>19</v>
      </c>
      <c r="D196" s="5">
        <v>6</v>
      </c>
      <c r="E196" s="5">
        <v>6</v>
      </c>
      <c r="F196" s="17" t="s">
        <v>215</v>
      </c>
      <c r="G196" s="2">
        <v>3.75</v>
      </c>
      <c r="H196" s="57">
        <v>5.5</v>
      </c>
      <c r="I196" s="6">
        <f t="shared" si="15"/>
        <v>1.3333333333333333</v>
      </c>
      <c r="J196" s="7">
        <v>1</v>
      </c>
      <c r="K196" s="58">
        <f>1.33*H196</f>
        <v>7.3150000000000004</v>
      </c>
      <c r="L196" s="6">
        <f t="shared" si="13"/>
        <v>244.13247450841007</v>
      </c>
      <c r="M196" s="6">
        <f t="shared" si="14"/>
        <v>312.80062854151527</v>
      </c>
      <c r="N196" s="74">
        <f t="shared" ref="N196:N259" si="16">M196-L196</f>
        <v>68.668154033105196</v>
      </c>
      <c r="O196" s="78">
        <f t="shared" ref="O196:O259" si="17">N196/L196</f>
        <v>0.28127414909211373</v>
      </c>
    </row>
    <row r="197" spans="2:15" x14ac:dyDescent="0.2">
      <c r="B197" s="81">
        <v>41370</v>
      </c>
      <c r="C197" s="9" t="s">
        <v>58</v>
      </c>
      <c r="D197" s="5">
        <v>6</v>
      </c>
      <c r="E197" s="5">
        <v>1</v>
      </c>
      <c r="F197" s="17" t="s">
        <v>52</v>
      </c>
      <c r="G197" s="2">
        <v>3.11</v>
      </c>
      <c r="H197" s="57">
        <v>4</v>
      </c>
      <c r="I197" s="6">
        <f t="shared" si="15"/>
        <v>1.6077170418006432</v>
      </c>
      <c r="J197" s="7">
        <v>1</v>
      </c>
      <c r="K197" s="58">
        <f>6.44</f>
        <v>6.44</v>
      </c>
      <c r="L197" s="6">
        <f t="shared" ref="L197:L260" si="18">L196+I197</f>
        <v>245.74019155021071</v>
      </c>
      <c r="M197" s="6">
        <f t="shared" ref="M197:M260" si="19">M196+K197</f>
        <v>319.24062854151526</v>
      </c>
      <c r="N197" s="74">
        <f t="shared" si="16"/>
        <v>73.500436991304554</v>
      </c>
      <c r="O197" s="78">
        <f t="shared" si="17"/>
        <v>0.29909815129401257</v>
      </c>
    </row>
    <row r="198" spans="2:15" x14ac:dyDescent="0.2">
      <c r="B198" s="81">
        <v>41370</v>
      </c>
      <c r="C198" s="9" t="s">
        <v>24</v>
      </c>
      <c r="D198" s="5">
        <v>4</v>
      </c>
      <c r="E198" s="5">
        <v>6</v>
      </c>
      <c r="F198" s="17" t="s">
        <v>216</v>
      </c>
      <c r="G198" s="2">
        <v>2.62</v>
      </c>
      <c r="H198" s="57">
        <v>3.3</v>
      </c>
      <c r="I198" s="6">
        <f t="shared" si="15"/>
        <v>1.9083969465648853</v>
      </c>
      <c r="J198" s="7" t="s">
        <v>16</v>
      </c>
      <c r="K198" s="58"/>
      <c r="L198" s="6">
        <f t="shared" si="18"/>
        <v>247.6485884967756</v>
      </c>
      <c r="M198" s="6">
        <f t="shared" si="19"/>
        <v>319.24062854151526</v>
      </c>
      <c r="N198" s="74">
        <f t="shared" si="16"/>
        <v>71.592040044739662</v>
      </c>
      <c r="O198" s="78">
        <f t="shared" si="17"/>
        <v>0.2890872121634232</v>
      </c>
    </row>
    <row r="199" spans="2:15" x14ac:dyDescent="0.2">
      <c r="B199" s="81">
        <v>41370</v>
      </c>
      <c r="C199" s="9" t="s">
        <v>206</v>
      </c>
      <c r="D199" s="5">
        <v>8</v>
      </c>
      <c r="E199" s="5">
        <v>11</v>
      </c>
      <c r="F199" s="17" t="s">
        <v>217</v>
      </c>
      <c r="G199" s="2">
        <v>4.0599999999999996</v>
      </c>
      <c r="H199" s="57">
        <v>9</v>
      </c>
      <c r="I199" s="6">
        <f t="shared" si="15"/>
        <v>1.2315270935960592</v>
      </c>
      <c r="J199" s="7" t="s">
        <v>16</v>
      </c>
      <c r="K199" s="58"/>
      <c r="L199" s="6">
        <f t="shared" si="18"/>
        <v>248.88011559037167</v>
      </c>
      <c r="M199" s="6">
        <f t="shared" si="19"/>
        <v>319.24062854151526</v>
      </c>
      <c r="N199" s="74">
        <f t="shared" si="16"/>
        <v>70.36051295114359</v>
      </c>
      <c r="O199" s="78">
        <f t="shared" si="17"/>
        <v>0.28270845496933544</v>
      </c>
    </row>
    <row r="200" spans="2:15" x14ac:dyDescent="0.2">
      <c r="B200" s="81">
        <v>41370</v>
      </c>
      <c r="C200" s="9" t="s">
        <v>19</v>
      </c>
      <c r="D200" s="5">
        <v>7</v>
      </c>
      <c r="E200" s="5">
        <v>4</v>
      </c>
      <c r="F200" s="17" t="s">
        <v>218</v>
      </c>
      <c r="G200" s="2">
        <v>3.87</v>
      </c>
      <c r="H200" s="57">
        <v>6</v>
      </c>
      <c r="I200" s="6">
        <f t="shared" si="15"/>
        <v>1.2919896640826873</v>
      </c>
      <c r="J200" s="7">
        <v>3</v>
      </c>
      <c r="K200" s="58"/>
      <c r="L200" s="6">
        <f t="shared" si="18"/>
        <v>250.17210525445435</v>
      </c>
      <c r="M200" s="6">
        <f t="shared" si="19"/>
        <v>319.24062854151526</v>
      </c>
      <c r="N200" s="74">
        <f t="shared" si="16"/>
        <v>69.068523287060913</v>
      </c>
      <c r="O200" s="78">
        <f t="shared" si="17"/>
        <v>0.27608403109855167</v>
      </c>
    </row>
    <row r="201" spans="2:15" x14ac:dyDescent="0.2">
      <c r="B201" s="81">
        <v>41370</v>
      </c>
      <c r="C201" s="9" t="s">
        <v>14</v>
      </c>
      <c r="D201" s="10">
        <v>9</v>
      </c>
      <c r="E201" s="5">
        <v>10</v>
      </c>
      <c r="F201" s="17" t="s">
        <v>219</v>
      </c>
      <c r="G201" s="2">
        <v>4.2</v>
      </c>
      <c r="H201" s="57">
        <v>21</v>
      </c>
      <c r="I201" s="6">
        <f t="shared" si="15"/>
        <v>1.1904761904761905</v>
      </c>
      <c r="J201" s="7">
        <v>2</v>
      </c>
      <c r="K201" s="58"/>
      <c r="L201" s="6">
        <f t="shared" si="18"/>
        <v>251.36258144493056</v>
      </c>
      <c r="M201" s="6">
        <f t="shared" si="19"/>
        <v>319.24062854151526</v>
      </c>
      <c r="N201" s="74">
        <f t="shared" si="16"/>
        <v>67.878047096584709</v>
      </c>
      <c r="O201" s="78">
        <f t="shared" si="17"/>
        <v>0.27004038033980682</v>
      </c>
    </row>
    <row r="202" spans="2:15" x14ac:dyDescent="0.2">
      <c r="B202" s="81">
        <v>41370</v>
      </c>
      <c r="C202" s="9" t="s">
        <v>19</v>
      </c>
      <c r="D202" s="5">
        <v>8</v>
      </c>
      <c r="E202" s="5">
        <v>10</v>
      </c>
      <c r="F202" s="17" t="s">
        <v>220</v>
      </c>
      <c r="G202" s="2">
        <v>4.8899999999999997</v>
      </c>
      <c r="H202" s="57">
        <v>12</v>
      </c>
      <c r="I202" s="6">
        <f t="shared" si="15"/>
        <v>1.0224948875255624</v>
      </c>
      <c r="J202" s="7">
        <v>1</v>
      </c>
      <c r="K202" s="58">
        <v>12.24</v>
      </c>
      <c r="L202" s="6">
        <f t="shared" si="18"/>
        <v>252.38507633245612</v>
      </c>
      <c r="M202" s="6">
        <f t="shared" si="19"/>
        <v>331.48062854151527</v>
      </c>
      <c r="N202" s="74">
        <f t="shared" si="16"/>
        <v>79.09555220905915</v>
      </c>
      <c r="O202" s="78">
        <f t="shared" si="17"/>
        <v>0.31339235012798439</v>
      </c>
    </row>
    <row r="203" spans="2:15" x14ac:dyDescent="0.2">
      <c r="B203" s="81">
        <v>41370</v>
      </c>
      <c r="C203" s="9" t="s">
        <v>221</v>
      </c>
      <c r="D203" s="5">
        <v>8</v>
      </c>
      <c r="E203" s="5">
        <v>1</v>
      </c>
      <c r="F203" s="17" t="s">
        <v>222</v>
      </c>
      <c r="G203" s="2">
        <v>4.74</v>
      </c>
      <c r="H203" s="57">
        <v>5</v>
      </c>
      <c r="I203" s="6">
        <f t="shared" si="15"/>
        <v>1.0548523206751055</v>
      </c>
      <c r="J203" s="7">
        <v>1</v>
      </c>
      <c r="K203" s="58">
        <v>5.25</v>
      </c>
      <c r="L203" s="6">
        <f t="shared" si="18"/>
        <v>253.43992865313123</v>
      </c>
      <c r="M203" s="6">
        <f t="shared" si="19"/>
        <v>336.73062854151527</v>
      </c>
      <c r="N203" s="74">
        <f t="shared" si="16"/>
        <v>83.29069988838404</v>
      </c>
      <c r="O203" s="78">
        <f t="shared" si="17"/>
        <v>0.32864079599067147</v>
      </c>
    </row>
    <row r="204" spans="2:15" x14ac:dyDescent="0.2">
      <c r="B204" s="81">
        <v>41370</v>
      </c>
      <c r="C204" s="9" t="s">
        <v>24</v>
      </c>
      <c r="D204" s="5">
        <v>9</v>
      </c>
      <c r="E204" s="5">
        <v>5</v>
      </c>
      <c r="F204" s="17" t="s">
        <v>223</v>
      </c>
      <c r="G204" s="2">
        <v>2.59</v>
      </c>
      <c r="H204" s="57">
        <v>3.8</v>
      </c>
      <c r="I204" s="6">
        <f t="shared" si="15"/>
        <v>1.9305019305019306</v>
      </c>
      <c r="J204" s="7">
        <v>1</v>
      </c>
      <c r="K204" s="58">
        <f>1.93*3.8</f>
        <v>7.3339999999999996</v>
      </c>
      <c r="L204" s="6">
        <f t="shared" si="18"/>
        <v>255.37043058363315</v>
      </c>
      <c r="M204" s="6">
        <f t="shared" si="19"/>
        <v>344.06462854151528</v>
      </c>
      <c r="N204" s="74">
        <f t="shared" si="16"/>
        <v>88.694197957882125</v>
      </c>
      <c r="O204" s="78">
        <f t="shared" si="17"/>
        <v>0.34731584919670255</v>
      </c>
    </row>
    <row r="205" spans="2:15" x14ac:dyDescent="0.2">
      <c r="B205" s="81">
        <v>41374</v>
      </c>
      <c r="C205" s="4" t="s">
        <v>33</v>
      </c>
      <c r="D205" s="10">
        <v>3</v>
      </c>
      <c r="E205" s="5">
        <v>6</v>
      </c>
      <c r="F205" s="17" t="s">
        <v>224</v>
      </c>
      <c r="G205" s="2">
        <v>2.82</v>
      </c>
      <c r="H205" s="57">
        <v>3.3</v>
      </c>
      <c r="I205" s="6">
        <f t="shared" si="15"/>
        <v>1.773049645390071</v>
      </c>
      <c r="J205" s="7" t="s">
        <v>16</v>
      </c>
      <c r="K205" s="58"/>
      <c r="L205" s="6">
        <f t="shared" si="18"/>
        <v>257.14348022902323</v>
      </c>
      <c r="M205" s="6">
        <f t="shared" si="19"/>
        <v>344.06462854151528</v>
      </c>
      <c r="N205" s="74">
        <f t="shared" si="16"/>
        <v>86.921148312492051</v>
      </c>
      <c r="O205" s="78">
        <f t="shared" si="17"/>
        <v>0.33802586880708108</v>
      </c>
    </row>
    <row r="206" spans="2:15" x14ac:dyDescent="0.2">
      <c r="B206" s="81">
        <v>41374</v>
      </c>
      <c r="C206" s="4" t="s">
        <v>33</v>
      </c>
      <c r="D206" s="10">
        <v>3</v>
      </c>
      <c r="E206" s="5">
        <v>1</v>
      </c>
      <c r="F206" s="17" t="s">
        <v>225</v>
      </c>
      <c r="G206" s="2">
        <v>4.13</v>
      </c>
      <c r="H206" s="57">
        <v>9</v>
      </c>
      <c r="I206" s="6">
        <f t="shared" si="15"/>
        <v>1.2106537530266344</v>
      </c>
      <c r="J206" s="7" t="s">
        <v>16</v>
      </c>
      <c r="K206" s="58"/>
      <c r="L206" s="6">
        <f t="shared" si="18"/>
        <v>258.35413398204986</v>
      </c>
      <c r="M206" s="6">
        <f t="shared" si="19"/>
        <v>344.06462854151528</v>
      </c>
      <c r="N206" s="74">
        <f t="shared" si="16"/>
        <v>85.710494559465417</v>
      </c>
      <c r="O206" s="78">
        <f t="shared" si="17"/>
        <v>0.33175584705534644</v>
      </c>
    </row>
    <row r="207" spans="2:15" x14ac:dyDescent="0.2">
      <c r="B207" s="81">
        <v>41374</v>
      </c>
      <c r="C207" s="4" t="s">
        <v>33</v>
      </c>
      <c r="D207" s="5">
        <v>4</v>
      </c>
      <c r="E207" s="5">
        <v>3</v>
      </c>
      <c r="F207" s="17" t="s">
        <v>226</v>
      </c>
      <c r="G207" s="2">
        <v>3.76</v>
      </c>
      <c r="H207" s="57">
        <v>9.5</v>
      </c>
      <c r="I207" s="6">
        <f t="shared" si="15"/>
        <v>1.3297872340425532</v>
      </c>
      <c r="J207" s="7" t="s">
        <v>16</v>
      </c>
      <c r="K207" s="58"/>
      <c r="L207" s="6">
        <f t="shared" si="18"/>
        <v>259.68392121609241</v>
      </c>
      <c r="M207" s="6">
        <f t="shared" si="19"/>
        <v>344.06462854151528</v>
      </c>
      <c r="N207" s="74">
        <f t="shared" si="16"/>
        <v>84.380707325422861</v>
      </c>
      <c r="O207" s="78">
        <f t="shared" si="17"/>
        <v>0.32493620294344916</v>
      </c>
    </row>
    <row r="208" spans="2:15" x14ac:dyDescent="0.2">
      <c r="B208" s="81">
        <v>41374</v>
      </c>
      <c r="C208" s="4" t="s">
        <v>33</v>
      </c>
      <c r="D208" s="5">
        <v>4</v>
      </c>
      <c r="E208" s="5">
        <v>5</v>
      </c>
      <c r="F208" s="17" t="s">
        <v>227</v>
      </c>
      <c r="G208" s="2">
        <v>4.62</v>
      </c>
      <c r="H208" s="57">
        <v>9.5</v>
      </c>
      <c r="I208" s="6">
        <f t="shared" si="15"/>
        <v>1.0822510822510822</v>
      </c>
      <c r="J208" s="7">
        <v>3</v>
      </c>
      <c r="K208" s="58"/>
      <c r="L208" s="6">
        <f t="shared" si="18"/>
        <v>260.76617229834352</v>
      </c>
      <c r="M208" s="6">
        <f t="shared" si="19"/>
        <v>344.06462854151528</v>
      </c>
      <c r="N208" s="74">
        <f t="shared" si="16"/>
        <v>83.298456243171756</v>
      </c>
      <c r="O208" s="78">
        <f t="shared" si="17"/>
        <v>0.31943735458090666</v>
      </c>
    </row>
    <row r="209" spans="2:15" x14ac:dyDescent="0.2">
      <c r="B209" s="81">
        <v>41374</v>
      </c>
      <c r="C209" s="4" t="s">
        <v>33</v>
      </c>
      <c r="D209" s="5">
        <v>4</v>
      </c>
      <c r="E209" s="5">
        <v>9</v>
      </c>
      <c r="F209" s="17" t="s">
        <v>228</v>
      </c>
      <c r="G209" s="2">
        <v>5.73</v>
      </c>
      <c r="H209" s="57">
        <v>12</v>
      </c>
      <c r="I209" s="6">
        <f t="shared" si="15"/>
        <v>0.8726003490401395</v>
      </c>
      <c r="J209" s="7" t="s">
        <v>16</v>
      </c>
      <c r="K209" s="58"/>
      <c r="L209" s="6">
        <f t="shared" si="18"/>
        <v>261.63877264738363</v>
      </c>
      <c r="M209" s="6">
        <f t="shared" si="19"/>
        <v>344.06462854151528</v>
      </c>
      <c r="N209" s="74">
        <f t="shared" si="16"/>
        <v>82.425855894131644</v>
      </c>
      <c r="O209" s="78">
        <f t="shared" si="17"/>
        <v>0.31503685428619099</v>
      </c>
    </row>
    <row r="210" spans="2:15" x14ac:dyDescent="0.2">
      <c r="B210" s="81">
        <v>41374</v>
      </c>
      <c r="C210" s="4" t="s">
        <v>33</v>
      </c>
      <c r="D210" s="5">
        <v>5</v>
      </c>
      <c r="E210" s="5">
        <v>3</v>
      </c>
      <c r="F210" s="17" t="s">
        <v>51</v>
      </c>
      <c r="G210" s="2">
        <v>3.6</v>
      </c>
      <c r="H210" s="57">
        <v>8.5</v>
      </c>
      <c r="I210" s="6">
        <f t="shared" si="15"/>
        <v>1.3888888888888888</v>
      </c>
      <c r="J210" s="7" t="s">
        <v>16</v>
      </c>
      <c r="K210" s="58"/>
      <c r="L210" s="6">
        <f t="shared" si="18"/>
        <v>263.02766153627255</v>
      </c>
      <c r="M210" s="6">
        <f t="shared" si="19"/>
        <v>344.06462854151528</v>
      </c>
      <c r="N210" s="74">
        <f t="shared" si="16"/>
        <v>81.03696700524273</v>
      </c>
      <c r="O210" s="78">
        <f t="shared" si="17"/>
        <v>0.30809294555533817</v>
      </c>
    </row>
    <row r="211" spans="2:15" x14ac:dyDescent="0.2">
      <c r="B211" s="81">
        <v>41374</v>
      </c>
      <c r="C211" s="4" t="s">
        <v>33</v>
      </c>
      <c r="D211" s="5">
        <v>5</v>
      </c>
      <c r="E211" s="5">
        <v>8</v>
      </c>
      <c r="F211" s="17" t="s">
        <v>229</v>
      </c>
      <c r="G211" s="2">
        <v>3.82</v>
      </c>
      <c r="H211" s="57">
        <v>5.5</v>
      </c>
      <c r="I211" s="6">
        <f t="shared" si="15"/>
        <v>1.3089005235602096</v>
      </c>
      <c r="J211" s="7" t="s">
        <v>16</v>
      </c>
      <c r="K211" s="58"/>
      <c r="L211" s="6">
        <f t="shared" si="18"/>
        <v>264.33656205983277</v>
      </c>
      <c r="M211" s="6">
        <f t="shared" si="19"/>
        <v>344.06462854151528</v>
      </c>
      <c r="N211" s="74">
        <f t="shared" si="16"/>
        <v>79.728066481682504</v>
      </c>
      <c r="O211" s="78">
        <f t="shared" si="17"/>
        <v>0.30161573510831996</v>
      </c>
    </row>
    <row r="212" spans="2:15" x14ac:dyDescent="0.2">
      <c r="B212" s="81">
        <v>41374</v>
      </c>
      <c r="C212" s="4" t="s">
        <v>154</v>
      </c>
      <c r="D212" s="5">
        <v>4</v>
      </c>
      <c r="E212" s="5">
        <v>6</v>
      </c>
      <c r="F212" s="17" t="s">
        <v>140</v>
      </c>
      <c r="G212" s="2">
        <v>3.87</v>
      </c>
      <c r="H212" s="57">
        <v>8</v>
      </c>
      <c r="I212" s="6">
        <f t="shared" si="15"/>
        <v>1.2919896640826873</v>
      </c>
      <c r="J212" s="7" t="s">
        <v>16</v>
      </c>
      <c r="K212" s="58"/>
      <c r="L212" s="6">
        <f t="shared" si="18"/>
        <v>265.62855172391545</v>
      </c>
      <c r="M212" s="6">
        <f t="shared" si="19"/>
        <v>344.06462854151528</v>
      </c>
      <c r="N212" s="74">
        <f t="shared" si="16"/>
        <v>78.436076817599826</v>
      </c>
      <c r="O212" s="78">
        <f t="shared" si="17"/>
        <v>0.29528481147283969</v>
      </c>
    </row>
    <row r="213" spans="2:15" x14ac:dyDescent="0.2">
      <c r="B213" s="81">
        <v>41374</v>
      </c>
      <c r="C213" s="4" t="s">
        <v>154</v>
      </c>
      <c r="D213" s="5">
        <v>4</v>
      </c>
      <c r="E213" s="5">
        <v>9</v>
      </c>
      <c r="F213" s="17" t="s">
        <v>230</v>
      </c>
      <c r="G213" s="2">
        <v>5.04</v>
      </c>
      <c r="H213" s="57">
        <v>21</v>
      </c>
      <c r="I213" s="6">
        <f t="shared" si="15"/>
        <v>0.99206349206349209</v>
      </c>
      <c r="J213" s="7" t="s">
        <v>16</v>
      </c>
      <c r="K213" s="58"/>
      <c r="L213" s="6">
        <f t="shared" si="18"/>
        <v>266.62061521597894</v>
      </c>
      <c r="M213" s="6">
        <f t="shared" si="19"/>
        <v>344.06462854151528</v>
      </c>
      <c r="N213" s="74">
        <f t="shared" si="16"/>
        <v>77.444013325536332</v>
      </c>
      <c r="O213" s="78">
        <f t="shared" si="17"/>
        <v>0.29046521126208474</v>
      </c>
    </row>
    <row r="214" spans="2:15" x14ac:dyDescent="0.2">
      <c r="B214" s="81">
        <v>41374</v>
      </c>
      <c r="C214" s="4" t="s">
        <v>33</v>
      </c>
      <c r="D214" s="5">
        <v>6</v>
      </c>
      <c r="E214" s="5">
        <v>4</v>
      </c>
      <c r="F214" s="17" t="s">
        <v>117</v>
      </c>
      <c r="G214" s="2">
        <v>2.42</v>
      </c>
      <c r="H214" s="57">
        <v>6</v>
      </c>
      <c r="I214" s="6">
        <f t="shared" si="15"/>
        <v>2.0661157024793391</v>
      </c>
      <c r="J214" s="7" t="s">
        <v>16</v>
      </c>
      <c r="K214" s="58"/>
      <c r="L214" s="6">
        <f t="shared" si="18"/>
        <v>268.6867309184583</v>
      </c>
      <c r="M214" s="6">
        <f t="shared" si="19"/>
        <v>344.06462854151528</v>
      </c>
      <c r="N214" s="74">
        <f t="shared" si="16"/>
        <v>75.377897623056981</v>
      </c>
      <c r="O214" s="78">
        <f t="shared" si="17"/>
        <v>0.28054194327122484</v>
      </c>
    </row>
    <row r="215" spans="2:15" x14ac:dyDescent="0.2">
      <c r="B215" s="81">
        <v>41374</v>
      </c>
      <c r="C215" s="4" t="s">
        <v>33</v>
      </c>
      <c r="D215" s="5">
        <v>6</v>
      </c>
      <c r="E215" s="5">
        <v>14</v>
      </c>
      <c r="F215" s="17" t="s">
        <v>231</v>
      </c>
      <c r="G215" s="2">
        <v>4.53</v>
      </c>
      <c r="H215" s="57">
        <v>8</v>
      </c>
      <c r="I215" s="6">
        <f t="shared" si="15"/>
        <v>1.1037527593818983</v>
      </c>
      <c r="J215" s="7" t="s">
        <v>16</v>
      </c>
      <c r="K215" s="58"/>
      <c r="L215" s="6">
        <f t="shared" si="18"/>
        <v>269.7904836778402</v>
      </c>
      <c r="M215" s="6">
        <f t="shared" si="19"/>
        <v>344.06462854151528</v>
      </c>
      <c r="N215" s="74">
        <f t="shared" si="16"/>
        <v>74.274144863675076</v>
      </c>
      <c r="O215" s="78">
        <f t="shared" si="17"/>
        <v>0.27530305684305251</v>
      </c>
    </row>
    <row r="216" spans="2:15" x14ac:dyDescent="0.2">
      <c r="B216" s="81">
        <v>41374</v>
      </c>
      <c r="C216" s="4" t="s">
        <v>154</v>
      </c>
      <c r="D216" s="5">
        <v>5</v>
      </c>
      <c r="E216" s="5">
        <v>6</v>
      </c>
      <c r="F216" s="17" t="s">
        <v>112</v>
      </c>
      <c r="G216" s="2">
        <v>3.3</v>
      </c>
      <c r="H216" s="57">
        <v>3.8</v>
      </c>
      <c r="I216" s="6">
        <f t="shared" si="15"/>
        <v>1.5151515151515151</v>
      </c>
      <c r="J216" s="7" t="s">
        <v>16</v>
      </c>
      <c r="K216" s="58"/>
      <c r="L216" s="6">
        <f t="shared" si="18"/>
        <v>271.3056351929917</v>
      </c>
      <c r="M216" s="6">
        <f t="shared" si="19"/>
        <v>344.06462854151528</v>
      </c>
      <c r="N216" s="74">
        <f t="shared" si="16"/>
        <v>72.758993348523575</v>
      </c>
      <c r="O216" s="78">
        <f t="shared" si="17"/>
        <v>0.26818091447590792</v>
      </c>
    </row>
    <row r="217" spans="2:15" x14ac:dyDescent="0.2">
      <c r="B217" s="81">
        <v>41374</v>
      </c>
      <c r="C217" s="4" t="s">
        <v>33</v>
      </c>
      <c r="D217" s="5">
        <v>8</v>
      </c>
      <c r="E217" s="5">
        <v>3</v>
      </c>
      <c r="F217" s="17" t="s">
        <v>232</v>
      </c>
      <c r="G217" s="2">
        <v>1.82</v>
      </c>
      <c r="H217" s="57">
        <v>7.5</v>
      </c>
      <c r="I217" s="6">
        <f t="shared" si="15"/>
        <v>2.7472527472527473</v>
      </c>
      <c r="J217" s="7" t="s">
        <v>16</v>
      </c>
      <c r="K217" s="58"/>
      <c r="L217" s="6">
        <f t="shared" si="18"/>
        <v>274.05288794024443</v>
      </c>
      <c r="M217" s="6">
        <f t="shared" si="19"/>
        <v>344.06462854151528</v>
      </c>
      <c r="N217" s="74">
        <f t="shared" si="16"/>
        <v>70.011740601270844</v>
      </c>
      <c r="O217" s="78">
        <f t="shared" si="17"/>
        <v>0.25546799060383002</v>
      </c>
    </row>
    <row r="218" spans="2:15" x14ac:dyDescent="0.2">
      <c r="B218" s="81">
        <v>41374</v>
      </c>
      <c r="C218" s="4" t="s">
        <v>154</v>
      </c>
      <c r="D218" s="5">
        <v>7</v>
      </c>
      <c r="E218" s="5">
        <v>4</v>
      </c>
      <c r="F218" s="17" t="s">
        <v>233</v>
      </c>
      <c r="G218" s="2">
        <v>2.94</v>
      </c>
      <c r="H218" s="57">
        <v>8</v>
      </c>
      <c r="I218" s="6">
        <f t="shared" si="15"/>
        <v>1.7006802721088436</v>
      </c>
      <c r="J218" s="7">
        <v>3</v>
      </c>
      <c r="K218" s="58"/>
      <c r="L218" s="6">
        <f t="shared" si="18"/>
        <v>275.75356821235329</v>
      </c>
      <c r="M218" s="6">
        <f t="shared" si="19"/>
        <v>344.06462854151528</v>
      </c>
      <c r="N218" s="74">
        <f t="shared" si="16"/>
        <v>68.31106032916199</v>
      </c>
      <c r="O218" s="78">
        <f t="shared" si="17"/>
        <v>0.24772502771952082</v>
      </c>
    </row>
    <row r="219" spans="2:15" x14ac:dyDescent="0.2">
      <c r="B219" s="81">
        <v>41374</v>
      </c>
      <c r="C219" s="4" t="s">
        <v>154</v>
      </c>
      <c r="D219" s="5">
        <v>7</v>
      </c>
      <c r="E219" s="5">
        <v>3</v>
      </c>
      <c r="F219" s="17" t="s">
        <v>234</v>
      </c>
      <c r="G219" s="2">
        <v>5.44</v>
      </c>
      <c r="H219" s="57">
        <v>7.5</v>
      </c>
      <c r="I219" s="6">
        <f t="shared" si="15"/>
        <v>0.91911764705882348</v>
      </c>
      <c r="J219" s="7" t="s">
        <v>16</v>
      </c>
      <c r="K219" s="58"/>
      <c r="L219" s="6">
        <f t="shared" si="18"/>
        <v>276.67268585941213</v>
      </c>
      <c r="M219" s="6">
        <f t="shared" si="19"/>
        <v>344.06462854151528</v>
      </c>
      <c r="N219" s="74">
        <f t="shared" si="16"/>
        <v>67.391942682103149</v>
      </c>
      <c r="O219" s="78">
        <f t="shared" si="17"/>
        <v>0.24358003563946876</v>
      </c>
    </row>
    <row r="220" spans="2:15" x14ac:dyDescent="0.2">
      <c r="B220" s="81">
        <v>41374</v>
      </c>
      <c r="C220" s="9" t="s">
        <v>24</v>
      </c>
      <c r="D220" s="5">
        <v>5</v>
      </c>
      <c r="E220" s="5">
        <v>3</v>
      </c>
      <c r="F220" s="17" t="s">
        <v>235</v>
      </c>
      <c r="G220" s="2">
        <v>2.79</v>
      </c>
      <c r="H220" s="57">
        <v>8</v>
      </c>
      <c r="I220" s="6">
        <f t="shared" si="15"/>
        <v>1.7921146953405018</v>
      </c>
      <c r="J220" s="7">
        <v>2</v>
      </c>
      <c r="K220" s="58"/>
      <c r="L220" s="6">
        <f t="shared" si="18"/>
        <v>278.46480055475263</v>
      </c>
      <c r="M220" s="6">
        <f t="shared" si="19"/>
        <v>344.06462854151528</v>
      </c>
      <c r="N220" s="74">
        <f t="shared" si="16"/>
        <v>65.599827986762648</v>
      </c>
      <c r="O220" s="78">
        <f t="shared" si="17"/>
        <v>0.23557673305953153</v>
      </c>
    </row>
    <row r="221" spans="2:15" x14ac:dyDescent="0.2">
      <c r="B221" s="81">
        <v>41374</v>
      </c>
      <c r="C221" s="9" t="s">
        <v>24</v>
      </c>
      <c r="D221" s="5">
        <v>6</v>
      </c>
      <c r="E221" s="5">
        <v>6</v>
      </c>
      <c r="F221" s="17" t="s">
        <v>167</v>
      </c>
      <c r="G221" s="2">
        <v>2.57</v>
      </c>
      <c r="H221" s="57">
        <v>5</v>
      </c>
      <c r="I221" s="6">
        <f t="shared" si="15"/>
        <v>1.945525291828794</v>
      </c>
      <c r="J221" s="7" t="s">
        <v>16</v>
      </c>
      <c r="K221" s="58"/>
      <c r="L221" s="6">
        <f t="shared" si="18"/>
        <v>280.41032584658143</v>
      </c>
      <c r="M221" s="6">
        <f t="shared" si="19"/>
        <v>344.06462854151528</v>
      </c>
      <c r="N221" s="74">
        <f t="shared" si="16"/>
        <v>63.654302694933847</v>
      </c>
      <c r="O221" s="78">
        <f t="shared" si="17"/>
        <v>0.22700413225781313</v>
      </c>
    </row>
    <row r="222" spans="2:15" x14ac:dyDescent="0.2">
      <c r="B222" s="81">
        <v>41374</v>
      </c>
      <c r="C222" s="9" t="s">
        <v>24</v>
      </c>
      <c r="D222" s="5">
        <v>7</v>
      </c>
      <c r="E222" s="5">
        <v>8</v>
      </c>
      <c r="F222" s="17" t="s">
        <v>236</v>
      </c>
      <c r="G222" s="2">
        <v>3.12</v>
      </c>
      <c r="H222" s="57">
        <v>6.5</v>
      </c>
      <c r="I222" s="6">
        <f t="shared" si="15"/>
        <v>1.6025641025641024</v>
      </c>
      <c r="J222" s="7">
        <v>2</v>
      </c>
      <c r="K222" s="58"/>
      <c r="L222" s="6">
        <f t="shared" si="18"/>
        <v>282.01288994914552</v>
      </c>
      <c r="M222" s="6">
        <f t="shared" si="19"/>
        <v>344.06462854151528</v>
      </c>
      <c r="N222" s="74">
        <f t="shared" si="16"/>
        <v>62.051738592369759</v>
      </c>
      <c r="O222" s="78">
        <f t="shared" si="17"/>
        <v>0.22003156878240335</v>
      </c>
    </row>
    <row r="223" spans="2:15" x14ac:dyDescent="0.2">
      <c r="B223" s="81">
        <v>41374</v>
      </c>
      <c r="C223" s="9" t="s">
        <v>24</v>
      </c>
      <c r="D223" s="5">
        <v>7</v>
      </c>
      <c r="E223" s="5">
        <v>3</v>
      </c>
      <c r="F223" s="17" t="s">
        <v>168</v>
      </c>
      <c r="G223" s="2">
        <v>3.86</v>
      </c>
      <c r="H223" s="57">
        <v>5.5</v>
      </c>
      <c r="I223" s="6">
        <f t="shared" si="15"/>
        <v>1.2953367875647668</v>
      </c>
      <c r="J223" s="7" t="s">
        <v>16</v>
      </c>
      <c r="K223" s="58"/>
      <c r="L223" s="6">
        <f t="shared" si="18"/>
        <v>283.30822673671031</v>
      </c>
      <c r="M223" s="6">
        <f t="shared" si="19"/>
        <v>344.06462854151528</v>
      </c>
      <c r="N223" s="74">
        <f t="shared" si="16"/>
        <v>60.756401804804966</v>
      </c>
      <c r="O223" s="78">
        <f t="shared" si="17"/>
        <v>0.21445336234894558</v>
      </c>
    </row>
    <row r="224" spans="2:15" x14ac:dyDescent="0.2">
      <c r="B224" s="81">
        <v>41374</v>
      </c>
      <c r="C224" s="9" t="s">
        <v>24</v>
      </c>
      <c r="D224" s="5">
        <v>8</v>
      </c>
      <c r="E224" s="5">
        <v>6</v>
      </c>
      <c r="F224" s="17" t="s">
        <v>165</v>
      </c>
      <c r="G224" s="2">
        <v>2.71</v>
      </c>
      <c r="H224" s="57">
        <v>4.5999999999999996</v>
      </c>
      <c r="I224" s="6">
        <f t="shared" si="15"/>
        <v>1.8450184501845019</v>
      </c>
      <c r="J224" s="7" t="s">
        <v>16</v>
      </c>
      <c r="K224" s="58"/>
      <c r="L224" s="6">
        <f t="shared" si="18"/>
        <v>285.15324518689482</v>
      </c>
      <c r="M224" s="6">
        <f t="shared" si="19"/>
        <v>344.06462854151528</v>
      </c>
      <c r="N224" s="74">
        <f t="shared" si="16"/>
        <v>58.911383354620455</v>
      </c>
      <c r="O224" s="78">
        <f t="shared" si="17"/>
        <v>0.20659552135206746</v>
      </c>
    </row>
    <row r="225" spans="2:15" x14ac:dyDescent="0.2">
      <c r="B225" s="81">
        <v>41374</v>
      </c>
      <c r="C225" s="9" t="s">
        <v>24</v>
      </c>
      <c r="D225" s="5">
        <v>8</v>
      </c>
      <c r="E225" s="5">
        <v>1</v>
      </c>
      <c r="F225" s="17" t="s">
        <v>237</v>
      </c>
      <c r="G225" s="2">
        <v>5.94</v>
      </c>
      <c r="H225" s="57">
        <v>9.5</v>
      </c>
      <c r="I225" s="6">
        <f t="shared" si="15"/>
        <v>0.84175084175084169</v>
      </c>
      <c r="J225" s="7">
        <v>2</v>
      </c>
      <c r="K225" s="58"/>
      <c r="L225" s="6">
        <f t="shared" si="18"/>
        <v>285.99499602864569</v>
      </c>
      <c r="M225" s="6">
        <f t="shared" si="19"/>
        <v>344.06462854151528</v>
      </c>
      <c r="N225" s="74">
        <f t="shared" si="16"/>
        <v>58.069632512869589</v>
      </c>
      <c r="O225" s="78">
        <f t="shared" si="17"/>
        <v>0.20304422566558908</v>
      </c>
    </row>
    <row r="226" spans="2:15" x14ac:dyDescent="0.2">
      <c r="B226" s="81">
        <v>41377</v>
      </c>
      <c r="C226" s="4" t="s">
        <v>17</v>
      </c>
      <c r="D226" s="5">
        <v>1</v>
      </c>
      <c r="E226" s="5">
        <v>14</v>
      </c>
      <c r="F226" s="17" t="s">
        <v>238</v>
      </c>
      <c r="G226" s="2">
        <v>4.25</v>
      </c>
      <c r="H226" s="57">
        <v>14</v>
      </c>
      <c r="I226" s="6">
        <f t="shared" si="15"/>
        <v>1.1764705882352942</v>
      </c>
      <c r="J226" s="7" t="s">
        <v>16</v>
      </c>
      <c r="K226" s="58"/>
      <c r="L226" s="6">
        <f t="shared" si="18"/>
        <v>287.17146661688099</v>
      </c>
      <c r="M226" s="6">
        <f t="shared" si="19"/>
        <v>344.06462854151528</v>
      </c>
      <c r="N226" s="74">
        <f t="shared" si="16"/>
        <v>56.893161924634285</v>
      </c>
      <c r="O226" s="78">
        <f t="shared" si="17"/>
        <v>0.1981156505375799</v>
      </c>
    </row>
    <row r="227" spans="2:15" x14ac:dyDescent="0.2">
      <c r="B227" s="81">
        <v>41377</v>
      </c>
      <c r="C227" s="4" t="s">
        <v>17</v>
      </c>
      <c r="D227" s="5">
        <v>2</v>
      </c>
      <c r="E227" s="5">
        <v>7</v>
      </c>
      <c r="F227" s="17" t="s">
        <v>239</v>
      </c>
      <c r="G227" s="2">
        <v>4.16</v>
      </c>
      <c r="H227" s="57">
        <v>6.5</v>
      </c>
      <c r="I227" s="6">
        <f t="shared" si="15"/>
        <v>1.2019230769230769</v>
      </c>
      <c r="J227" s="7" t="s">
        <v>16</v>
      </c>
      <c r="K227" s="58"/>
      <c r="L227" s="6">
        <f t="shared" si="18"/>
        <v>288.37338969380409</v>
      </c>
      <c r="M227" s="6">
        <f t="shared" si="19"/>
        <v>344.06462854151528</v>
      </c>
      <c r="N227" s="74">
        <f t="shared" si="16"/>
        <v>55.69123884771119</v>
      </c>
      <c r="O227" s="78">
        <f t="shared" si="17"/>
        <v>0.19312197601465361</v>
      </c>
    </row>
    <row r="228" spans="2:15" x14ac:dyDescent="0.2">
      <c r="B228" s="81">
        <v>41377</v>
      </c>
      <c r="C228" s="4" t="s">
        <v>17</v>
      </c>
      <c r="D228" s="5">
        <v>2</v>
      </c>
      <c r="E228" s="5">
        <v>5</v>
      </c>
      <c r="F228" s="17" t="s">
        <v>240</v>
      </c>
      <c r="G228" s="2">
        <v>4.6399999999999997</v>
      </c>
      <c r="H228" s="57">
        <v>6</v>
      </c>
      <c r="I228" s="6">
        <f t="shared" si="15"/>
        <v>1.0775862068965518</v>
      </c>
      <c r="J228" s="7">
        <v>1</v>
      </c>
      <c r="K228" s="58">
        <f>H228*I228</f>
        <v>6.4655172413793114</v>
      </c>
      <c r="L228" s="6">
        <f t="shared" si="18"/>
        <v>289.45097590070066</v>
      </c>
      <c r="M228" s="6">
        <f t="shared" si="19"/>
        <v>350.53014578289458</v>
      </c>
      <c r="N228" s="74">
        <f t="shared" si="16"/>
        <v>61.079169882193924</v>
      </c>
      <c r="O228" s="78">
        <f t="shared" si="17"/>
        <v>0.21101732233629714</v>
      </c>
    </row>
    <row r="229" spans="2:15" x14ac:dyDescent="0.2">
      <c r="B229" s="81">
        <v>41377</v>
      </c>
      <c r="C229" s="4" t="s">
        <v>17</v>
      </c>
      <c r="D229" s="5">
        <v>2</v>
      </c>
      <c r="E229" s="5">
        <v>1</v>
      </c>
      <c r="F229" s="17" t="s">
        <v>241</v>
      </c>
      <c r="G229" s="2">
        <v>5.79</v>
      </c>
      <c r="H229" s="57">
        <v>7.5</v>
      </c>
      <c r="I229" s="6">
        <f t="shared" si="15"/>
        <v>0.86355785837651122</v>
      </c>
      <c r="J229" s="7" t="s">
        <v>16</v>
      </c>
      <c r="K229" s="58"/>
      <c r="L229" s="6">
        <f t="shared" si="18"/>
        <v>290.31453375907716</v>
      </c>
      <c r="M229" s="6">
        <f t="shared" si="19"/>
        <v>350.53014578289458</v>
      </c>
      <c r="N229" s="74">
        <f t="shared" si="16"/>
        <v>60.215612023817414</v>
      </c>
      <c r="O229" s="78">
        <f t="shared" si="17"/>
        <v>0.20741507923881083</v>
      </c>
    </row>
    <row r="230" spans="2:15" x14ac:dyDescent="0.2">
      <c r="B230" s="81">
        <v>41377</v>
      </c>
      <c r="C230" s="4" t="s">
        <v>242</v>
      </c>
      <c r="D230" s="5">
        <v>3</v>
      </c>
      <c r="E230" s="5">
        <v>1</v>
      </c>
      <c r="F230" s="17" t="s">
        <v>243</v>
      </c>
      <c r="G230" s="2">
        <v>2.83</v>
      </c>
      <c r="H230" s="57">
        <v>7</v>
      </c>
      <c r="I230" s="6">
        <f t="shared" si="15"/>
        <v>1.7667844522968197</v>
      </c>
      <c r="J230" s="7">
        <v>1</v>
      </c>
      <c r="K230" s="58">
        <f>H230*I230</f>
        <v>12.367491166077738</v>
      </c>
      <c r="L230" s="6">
        <f t="shared" si="18"/>
        <v>292.08131821137397</v>
      </c>
      <c r="M230" s="6">
        <f t="shared" si="19"/>
        <v>362.89763694897232</v>
      </c>
      <c r="N230" s="74">
        <f t="shared" si="16"/>
        <v>70.816318737598351</v>
      </c>
      <c r="O230" s="78">
        <f t="shared" si="17"/>
        <v>0.24245411918591062</v>
      </c>
    </row>
    <row r="231" spans="2:15" x14ac:dyDescent="0.2">
      <c r="B231" s="81">
        <v>41377</v>
      </c>
      <c r="C231" s="4" t="s">
        <v>242</v>
      </c>
      <c r="D231" s="5">
        <v>3</v>
      </c>
      <c r="E231" s="5">
        <v>3</v>
      </c>
      <c r="F231" s="17" t="s">
        <v>244</v>
      </c>
      <c r="G231" s="2">
        <v>4.01</v>
      </c>
      <c r="H231" s="57">
        <v>5</v>
      </c>
      <c r="I231" s="6">
        <f t="shared" si="15"/>
        <v>1.2468827930174564</v>
      </c>
      <c r="J231" s="7">
        <v>3</v>
      </c>
      <c r="K231" s="58"/>
      <c r="L231" s="6">
        <f t="shared" si="18"/>
        <v>293.32820100439142</v>
      </c>
      <c r="M231" s="6">
        <f t="shared" si="19"/>
        <v>362.89763694897232</v>
      </c>
      <c r="N231" s="74">
        <f t="shared" si="16"/>
        <v>69.569435944580903</v>
      </c>
      <c r="O231" s="78">
        <f t="shared" si="17"/>
        <v>0.23717268133908262</v>
      </c>
    </row>
    <row r="232" spans="2:15" x14ac:dyDescent="0.2">
      <c r="B232" s="81">
        <v>41377</v>
      </c>
      <c r="C232" s="4" t="s">
        <v>242</v>
      </c>
      <c r="D232" s="5">
        <v>4</v>
      </c>
      <c r="E232" s="5">
        <v>2</v>
      </c>
      <c r="F232" s="17" t="s">
        <v>174</v>
      </c>
      <c r="G232" s="2">
        <v>2.98</v>
      </c>
      <c r="H232" s="57">
        <v>5</v>
      </c>
      <c r="I232" s="6">
        <f t="shared" si="15"/>
        <v>1.6778523489932886</v>
      </c>
      <c r="J232" s="7" t="s">
        <v>16</v>
      </c>
      <c r="K232" s="58"/>
      <c r="L232" s="6">
        <f t="shared" si="18"/>
        <v>295.00605335338469</v>
      </c>
      <c r="M232" s="6">
        <f t="shared" si="19"/>
        <v>362.89763694897232</v>
      </c>
      <c r="N232" s="74">
        <f t="shared" si="16"/>
        <v>67.891583595587633</v>
      </c>
      <c r="O232" s="78">
        <f t="shared" si="17"/>
        <v>0.23013623898171678</v>
      </c>
    </row>
    <row r="233" spans="2:15" x14ac:dyDescent="0.2">
      <c r="B233" s="81">
        <v>41377</v>
      </c>
      <c r="C233" s="4" t="s">
        <v>242</v>
      </c>
      <c r="D233" s="5">
        <v>4</v>
      </c>
      <c r="E233" s="5">
        <v>7</v>
      </c>
      <c r="F233" s="17" t="s">
        <v>245</v>
      </c>
      <c r="G233" s="2">
        <v>4.3099999999999996</v>
      </c>
      <c r="H233" s="57">
        <v>15</v>
      </c>
      <c r="I233" s="6">
        <f t="shared" si="15"/>
        <v>1.160092807424594</v>
      </c>
      <c r="J233" s="7">
        <v>3</v>
      </c>
      <c r="K233" s="58"/>
      <c r="L233" s="6">
        <f t="shared" si="18"/>
        <v>296.16614616080926</v>
      </c>
      <c r="M233" s="6">
        <f t="shared" si="19"/>
        <v>362.89763694897232</v>
      </c>
      <c r="N233" s="74">
        <f t="shared" si="16"/>
        <v>66.731490788163057</v>
      </c>
      <c r="O233" s="78">
        <f t="shared" si="17"/>
        <v>0.22531775374464938</v>
      </c>
    </row>
    <row r="234" spans="2:15" x14ac:dyDescent="0.2">
      <c r="B234" s="81">
        <v>41377</v>
      </c>
      <c r="C234" s="4" t="s">
        <v>19</v>
      </c>
      <c r="D234" s="5">
        <v>3</v>
      </c>
      <c r="E234" s="5">
        <v>1</v>
      </c>
      <c r="F234" s="17" t="s">
        <v>246</v>
      </c>
      <c r="G234" s="2">
        <v>3.6</v>
      </c>
      <c r="H234" s="57">
        <v>7</v>
      </c>
      <c r="I234" s="6">
        <f t="shared" ref="I234:I299" si="20">5/G234</f>
        <v>1.3888888888888888</v>
      </c>
      <c r="J234" s="7" t="s">
        <v>16</v>
      </c>
      <c r="K234" s="58"/>
      <c r="L234" s="6">
        <f t="shared" si="18"/>
        <v>297.55503504969818</v>
      </c>
      <c r="M234" s="6">
        <f t="shared" si="19"/>
        <v>362.89763694897232</v>
      </c>
      <c r="N234" s="74">
        <f t="shared" si="16"/>
        <v>65.342601899274143</v>
      </c>
      <c r="O234" s="78">
        <f t="shared" si="17"/>
        <v>0.21959837409022673</v>
      </c>
    </row>
    <row r="235" spans="2:15" x14ac:dyDescent="0.2">
      <c r="B235" s="81">
        <v>41377</v>
      </c>
      <c r="C235" s="4" t="s">
        <v>17</v>
      </c>
      <c r="D235" s="5">
        <v>4</v>
      </c>
      <c r="E235" s="5">
        <v>1</v>
      </c>
      <c r="F235" s="17" t="s">
        <v>247</v>
      </c>
      <c r="G235" s="2">
        <v>3.32</v>
      </c>
      <c r="H235" s="57">
        <v>5</v>
      </c>
      <c r="I235" s="6">
        <f t="shared" si="20"/>
        <v>1.5060240963855422</v>
      </c>
      <c r="J235" s="7" t="s">
        <v>16</v>
      </c>
      <c r="K235" s="58"/>
      <c r="L235" s="6">
        <f t="shared" si="18"/>
        <v>299.06105914608372</v>
      </c>
      <c r="M235" s="6">
        <f t="shared" si="19"/>
        <v>362.89763694897232</v>
      </c>
      <c r="N235" s="74">
        <f t="shared" si="16"/>
        <v>63.836577802888598</v>
      </c>
      <c r="O235" s="78">
        <f t="shared" si="17"/>
        <v>0.21345666996954643</v>
      </c>
    </row>
    <row r="236" spans="2:15" x14ac:dyDescent="0.2">
      <c r="B236" s="81">
        <v>41377</v>
      </c>
      <c r="C236" s="4" t="s">
        <v>17</v>
      </c>
      <c r="D236" s="5">
        <v>4</v>
      </c>
      <c r="E236" s="5">
        <v>2</v>
      </c>
      <c r="F236" s="17" t="s">
        <v>248</v>
      </c>
      <c r="G236" s="2">
        <v>3.35</v>
      </c>
      <c r="H236" s="57">
        <v>4.4000000000000004</v>
      </c>
      <c r="I236" s="6">
        <f t="shared" si="20"/>
        <v>1.4925373134328357</v>
      </c>
      <c r="J236" s="7" t="s">
        <v>16</v>
      </c>
      <c r="K236" s="58"/>
      <c r="L236" s="6">
        <f t="shared" si="18"/>
        <v>300.55359645951654</v>
      </c>
      <c r="M236" s="6">
        <f t="shared" si="19"/>
        <v>362.89763694897232</v>
      </c>
      <c r="N236" s="74">
        <f t="shared" si="16"/>
        <v>62.344040489455779</v>
      </c>
      <c r="O236" s="78">
        <f t="shared" si="17"/>
        <v>0.20743069197594277</v>
      </c>
    </row>
    <row r="237" spans="2:15" x14ac:dyDescent="0.2">
      <c r="B237" s="81">
        <v>41377</v>
      </c>
      <c r="C237" s="4" t="s">
        <v>19</v>
      </c>
      <c r="D237" s="5">
        <v>4</v>
      </c>
      <c r="E237" s="5">
        <v>8</v>
      </c>
      <c r="F237" s="17" t="s">
        <v>249</v>
      </c>
      <c r="G237" s="2">
        <v>5.21</v>
      </c>
      <c r="H237" s="57">
        <v>7</v>
      </c>
      <c r="I237" s="6">
        <f t="shared" si="20"/>
        <v>0.95969289827255277</v>
      </c>
      <c r="J237" s="7">
        <v>3</v>
      </c>
      <c r="K237" s="58"/>
      <c r="L237" s="6">
        <f t="shared" si="18"/>
        <v>301.51328935778912</v>
      </c>
      <c r="M237" s="6">
        <f t="shared" si="19"/>
        <v>362.89763694897232</v>
      </c>
      <c r="N237" s="74">
        <f t="shared" si="16"/>
        <v>61.3843475911832</v>
      </c>
      <c r="O237" s="78">
        <f t="shared" si="17"/>
        <v>0.20358753579959721</v>
      </c>
    </row>
    <row r="238" spans="2:15" x14ac:dyDescent="0.2">
      <c r="B238" s="81">
        <v>41377</v>
      </c>
      <c r="C238" s="4" t="s">
        <v>17</v>
      </c>
      <c r="D238" s="5">
        <v>5</v>
      </c>
      <c r="E238" s="5">
        <v>3</v>
      </c>
      <c r="F238" s="17" t="s">
        <v>21</v>
      </c>
      <c r="G238" s="2">
        <v>4.47</v>
      </c>
      <c r="H238" s="57">
        <v>7.5</v>
      </c>
      <c r="I238" s="6">
        <f t="shared" si="20"/>
        <v>1.1185682326621924</v>
      </c>
      <c r="J238" s="7" t="s">
        <v>16</v>
      </c>
      <c r="K238" s="58"/>
      <c r="L238" s="6">
        <f t="shared" si="18"/>
        <v>302.63185759045132</v>
      </c>
      <c r="M238" s="6">
        <f t="shared" si="19"/>
        <v>362.89763694897232</v>
      </c>
      <c r="N238" s="74">
        <f t="shared" si="16"/>
        <v>60.265779358521002</v>
      </c>
      <c r="O238" s="78">
        <f t="shared" si="17"/>
        <v>0.19913891365686318</v>
      </c>
    </row>
    <row r="239" spans="2:15" x14ac:dyDescent="0.2">
      <c r="B239" s="81">
        <v>41377</v>
      </c>
      <c r="C239" s="4" t="s">
        <v>17</v>
      </c>
      <c r="D239" s="5">
        <v>6</v>
      </c>
      <c r="E239" s="5">
        <v>2</v>
      </c>
      <c r="F239" s="17" t="s">
        <v>250</v>
      </c>
      <c r="G239" s="2">
        <v>4.17</v>
      </c>
      <c r="H239" s="57">
        <v>4.2</v>
      </c>
      <c r="I239" s="6">
        <f t="shared" si="20"/>
        <v>1.1990407673860912</v>
      </c>
      <c r="J239" s="7">
        <v>1</v>
      </c>
      <c r="K239" s="58">
        <f>H239*I239</f>
        <v>5.0359712230215834</v>
      </c>
      <c r="L239" s="6">
        <f t="shared" si="18"/>
        <v>303.83089835783738</v>
      </c>
      <c r="M239" s="6">
        <f t="shared" si="19"/>
        <v>367.93360817199391</v>
      </c>
      <c r="N239" s="74">
        <f t="shared" si="16"/>
        <v>64.102709814156526</v>
      </c>
      <c r="O239" s="78">
        <f t="shared" si="17"/>
        <v>0.21098153663969832</v>
      </c>
    </row>
    <row r="240" spans="2:15" x14ac:dyDescent="0.2">
      <c r="B240" s="81">
        <v>41377</v>
      </c>
      <c r="C240" s="4" t="s">
        <v>17</v>
      </c>
      <c r="D240" s="5">
        <v>6</v>
      </c>
      <c r="E240" s="5">
        <v>8</v>
      </c>
      <c r="F240" s="17" t="s">
        <v>251</v>
      </c>
      <c r="G240" s="2">
        <v>5.7</v>
      </c>
      <c r="H240" s="57">
        <v>6.5</v>
      </c>
      <c r="I240" s="6">
        <f t="shared" si="20"/>
        <v>0.8771929824561403</v>
      </c>
      <c r="J240" s="7">
        <v>2</v>
      </c>
      <c r="K240" s="58"/>
      <c r="L240" s="6">
        <f t="shared" si="18"/>
        <v>304.70809134029355</v>
      </c>
      <c r="M240" s="6">
        <f t="shared" si="19"/>
        <v>367.93360817199391</v>
      </c>
      <c r="N240" s="74">
        <f t="shared" si="16"/>
        <v>63.225516831700361</v>
      </c>
      <c r="O240" s="78">
        <f t="shared" si="17"/>
        <v>0.20749536565831139</v>
      </c>
    </row>
    <row r="241" spans="2:15" x14ac:dyDescent="0.2">
      <c r="B241" s="81">
        <v>41377</v>
      </c>
      <c r="C241" s="4" t="s">
        <v>242</v>
      </c>
      <c r="D241" s="5">
        <v>7</v>
      </c>
      <c r="E241" s="5">
        <v>3</v>
      </c>
      <c r="F241" s="17" t="s">
        <v>252</v>
      </c>
      <c r="G241" s="2">
        <v>3.81</v>
      </c>
      <c r="H241" s="57">
        <v>9.5</v>
      </c>
      <c r="I241" s="6">
        <f t="shared" si="20"/>
        <v>1.3123359580052494</v>
      </c>
      <c r="J241" s="7">
        <v>2</v>
      </c>
      <c r="K241" s="58"/>
      <c r="L241" s="6">
        <f t="shared" si="18"/>
        <v>306.02042729829878</v>
      </c>
      <c r="M241" s="6">
        <f t="shared" si="19"/>
        <v>367.93360817199391</v>
      </c>
      <c r="N241" s="74">
        <f t="shared" si="16"/>
        <v>61.913180873695126</v>
      </c>
      <c r="O241" s="78">
        <f t="shared" si="17"/>
        <v>0.202317150591206</v>
      </c>
    </row>
    <row r="242" spans="2:15" x14ac:dyDescent="0.2">
      <c r="B242" s="81">
        <v>41377</v>
      </c>
      <c r="C242" s="4" t="s">
        <v>19</v>
      </c>
      <c r="D242" s="5">
        <v>6</v>
      </c>
      <c r="E242" s="5">
        <v>1</v>
      </c>
      <c r="F242" s="17" t="s">
        <v>253</v>
      </c>
      <c r="G242" s="2">
        <v>3.64</v>
      </c>
      <c r="H242" s="57">
        <v>4</v>
      </c>
      <c r="I242" s="6">
        <f t="shared" si="20"/>
        <v>1.3736263736263736</v>
      </c>
      <c r="J242" s="7">
        <v>2</v>
      </c>
      <c r="K242" s="58"/>
      <c r="L242" s="6">
        <f t="shared" si="18"/>
        <v>307.39405367192518</v>
      </c>
      <c r="M242" s="6">
        <f t="shared" si="19"/>
        <v>367.93360817199391</v>
      </c>
      <c r="N242" s="74">
        <f t="shared" si="16"/>
        <v>60.539554500068732</v>
      </c>
      <c r="O242" s="78">
        <f t="shared" si="17"/>
        <v>0.19694445542099279</v>
      </c>
    </row>
    <row r="243" spans="2:15" x14ac:dyDescent="0.2">
      <c r="B243" s="81">
        <v>41377</v>
      </c>
      <c r="C243" s="4" t="s">
        <v>19</v>
      </c>
      <c r="D243" s="5">
        <v>6</v>
      </c>
      <c r="E243" s="5">
        <v>2</v>
      </c>
      <c r="F243" s="17" t="s">
        <v>254</v>
      </c>
      <c r="G243" s="2">
        <v>4.43</v>
      </c>
      <c r="H243" s="57">
        <v>6</v>
      </c>
      <c r="I243" s="6">
        <f t="shared" si="20"/>
        <v>1.1286681715575622</v>
      </c>
      <c r="J243" s="7" t="s">
        <v>16</v>
      </c>
      <c r="K243" s="58"/>
      <c r="L243" s="6">
        <f t="shared" si="18"/>
        <v>308.52272184348271</v>
      </c>
      <c r="M243" s="6">
        <f t="shared" si="19"/>
        <v>367.93360817199391</v>
      </c>
      <c r="N243" s="74">
        <f t="shared" si="16"/>
        <v>59.410886328511197</v>
      </c>
      <c r="O243" s="78">
        <f t="shared" si="17"/>
        <v>0.19256567546636338</v>
      </c>
    </row>
    <row r="244" spans="2:15" x14ac:dyDescent="0.2">
      <c r="B244" s="81">
        <v>41377</v>
      </c>
      <c r="C244" s="9" t="s">
        <v>19</v>
      </c>
      <c r="D244" s="5">
        <v>7</v>
      </c>
      <c r="E244" s="5">
        <v>13</v>
      </c>
      <c r="F244" s="17" t="s">
        <v>255</v>
      </c>
      <c r="G244" s="2">
        <v>5.32</v>
      </c>
      <c r="H244" s="57">
        <v>8.5</v>
      </c>
      <c r="I244" s="6">
        <f t="shared" si="20"/>
        <v>0.93984962406015038</v>
      </c>
      <c r="J244" s="7">
        <v>3</v>
      </c>
      <c r="K244" s="58"/>
      <c r="L244" s="6">
        <f t="shared" si="18"/>
        <v>309.46257146754289</v>
      </c>
      <c r="M244" s="6">
        <f t="shared" si="19"/>
        <v>367.93360817199391</v>
      </c>
      <c r="N244" s="74">
        <f t="shared" si="16"/>
        <v>58.471036704451024</v>
      </c>
      <c r="O244" s="78">
        <f t="shared" si="17"/>
        <v>0.1889438080578465</v>
      </c>
    </row>
    <row r="245" spans="2:15" x14ac:dyDescent="0.2">
      <c r="B245" s="81">
        <v>41377</v>
      </c>
      <c r="C245" s="9" t="s">
        <v>19</v>
      </c>
      <c r="D245" s="5">
        <v>7</v>
      </c>
      <c r="E245" s="5">
        <v>2</v>
      </c>
      <c r="F245" s="17" t="s">
        <v>256</v>
      </c>
      <c r="G245" s="2">
        <v>5.77</v>
      </c>
      <c r="H245" s="57">
        <v>7.5</v>
      </c>
      <c r="I245" s="6">
        <f t="shared" si="20"/>
        <v>0.86655112651646449</v>
      </c>
      <c r="J245" s="7" t="s">
        <v>16</v>
      </c>
      <c r="K245" s="58"/>
      <c r="L245" s="6">
        <f t="shared" si="18"/>
        <v>310.32912259405936</v>
      </c>
      <c r="M245" s="6">
        <f t="shared" si="19"/>
        <v>367.93360817199391</v>
      </c>
      <c r="N245" s="74">
        <f t="shared" si="16"/>
        <v>57.604485577934554</v>
      </c>
      <c r="O245" s="78">
        <f t="shared" si="17"/>
        <v>0.18562384701898191</v>
      </c>
    </row>
    <row r="246" spans="2:15" x14ac:dyDescent="0.2">
      <c r="B246" s="81">
        <v>41377</v>
      </c>
      <c r="C246" s="9" t="s">
        <v>17</v>
      </c>
      <c r="D246" s="5">
        <v>8</v>
      </c>
      <c r="E246" s="5">
        <v>10</v>
      </c>
      <c r="F246" s="17" t="s">
        <v>54</v>
      </c>
      <c r="G246" s="2">
        <v>5.93</v>
      </c>
      <c r="H246" s="57">
        <v>15</v>
      </c>
      <c r="I246" s="6">
        <f t="shared" si="20"/>
        <v>0.84317032040472184</v>
      </c>
      <c r="J246" s="7">
        <v>3</v>
      </c>
      <c r="K246" s="58"/>
      <c r="L246" s="6">
        <f t="shared" si="18"/>
        <v>311.17229291446409</v>
      </c>
      <c r="M246" s="6">
        <f t="shared" si="19"/>
        <v>367.93360817199391</v>
      </c>
      <c r="N246" s="74">
        <f t="shared" si="16"/>
        <v>56.761315257529816</v>
      </c>
      <c r="O246" s="78">
        <f t="shared" si="17"/>
        <v>0.18241121253405593</v>
      </c>
    </row>
    <row r="247" spans="2:15" x14ac:dyDescent="0.2">
      <c r="B247" s="81">
        <v>41377</v>
      </c>
      <c r="C247" s="9" t="s">
        <v>242</v>
      </c>
      <c r="D247" s="5">
        <v>9</v>
      </c>
      <c r="E247" s="5">
        <v>2</v>
      </c>
      <c r="F247" s="17" t="s">
        <v>186</v>
      </c>
      <c r="G247" s="2">
        <v>4.28</v>
      </c>
      <c r="H247" s="57">
        <v>13</v>
      </c>
      <c r="I247" s="6">
        <f t="shared" si="20"/>
        <v>1.1682242990654206</v>
      </c>
      <c r="J247" s="7">
        <v>3</v>
      </c>
      <c r="K247" s="58"/>
      <c r="L247" s="6">
        <f t="shared" si="18"/>
        <v>312.34051721352949</v>
      </c>
      <c r="M247" s="6">
        <f t="shared" si="19"/>
        <v>367.93360817199391</v>
      </c>
      <c r="N247" s="74">
        <f t="shared" si="16"/>
        <v>55.593090958464416</v>
      </c>
      <c r="O247" s="78">
        <f t="shared" si="17"/>
        <v>0.17798872670899296</v>
      </c>
    </row>
    <row r="248" spans="2:15" x14ac:dyDescent="0.2">
      <c r="B248" s="81">
        <v>41377</v>
      </c>
      <c r="C248" s="9" t="s">
        <v>19</v>
      </c>
      <c r="D248" s="5">
        <v>8</v>
      </c>
      <c r="E248" s="5">
        <v>14</v>
      </c>
      <c r="F248" s="17" t="s">
        <v>257</v>
      </c>
      <c r="G248" s="2">
        <v>3.89</v>
      </c>
      <c r="H248" s="57">
        <v>12</v>
      </c>
      <c r="I248" s="6">
        <f t="shared" si="20"/>
        <v>1.2853470437017995</v>
      </c>
      <c r="J248" s="7" t="s">
        <v>16</v>
      </c>
      <c r="K248" s="58"/>
      <c r="L248" s="6">
        <f t="shared" si="18"/>
        <v>313.62586425723129</v>
      </c>
      <c r="M248" s="6">
        <f t="shared" si="19"/>
        <v>367.93360817199391</v>
      </c>
      <c r="N248" s="74">
        <f t="shared" si="16"/>
        <v>54.307743914762625</v>
      </c>
      <c r="O248" s="78">
        <f t="shared" si="17"/>
        <v>0.17316092230907404</v>
      </c>
    </row>
    <row r="249" spans="2:15" x14ac:dyDescent="0.2">
      <c r="B249" s="81">
        <v>41377</v>
      </c>
      <c r="C249" s="9" t="s">
        <v>24</v>
      </c>
      <c r="D249" s="5">
        <v>6</v>
      </c>
      <c r="E249" s="5">
        <v>4</v>
      </c>
      <c r="F249" s="17" t="s">
        <v>258</v>
      </c>
      <c r="G249" s="2">
        <v>5.6</v>
      </c>
      <c r="H249" s="57">
        <v>9.5</v>
      </c>
      <c r="I249" s="6">
        <f t="shared" si="20"/>
        <v>0.8928571428571429</v>
      </c>
      <c r="J249" s="7">
        <v>1</v>
      </c>
      <c r="K249" s="58">
        <f>H249*I249</f>
        <v>8.4821428571428577</v>
      </c>
      <c r="L249" s="6">
        <f t="shared" si="18"/>
        <v>314.51872140008845</v>
      </c>
      <c r="M249" s="6">
        <f t="shared" si="19"/>
        <v>376.41575102913674</v>
      </c>
      <c r="N249" s="74">
        <f t="shared" si="16"/>
        <v>61.897029629048291</v>
      </c>
      <c r="O249" s="78">
        <f t="shared" si="17"/>
        <v>0.19679919005619767</v>
      </c>
    </row>
    <row r="250" spans="2:15" x14ac:dyDescent="0.2">
      <c r="B250" s="81">
        <v>41377</v>
      </c>
      <c r="C250" s="9" t="s">
        <v>24</v>
      </c>
      <c r="D250" s="5">
        <v>8</v>
      </c>
      <c r="E250" s="5">
        <v>4</v>
      </c>
      <c r="F250" s="17" t="s">
        <v>259</v>
      </c>
      <c r="G250" s="2">
        <v>5.4</v>
      </c>
      <c r="H250" s="57">
        <v>21</v>
      </c>
      <c r="I250" s="6">
        <f t="shared" si="20"/>
        <v>0.92592592592592582</v>
      </c>
      <c r="J250" s="7" t="s">
        <v>16</v>
      </c>
      <c r="K250" s="58"/>
      <c r="L250" s="6">
        <f t="shared" si="18"/>
        <v>315.44464732601438</v>
      </c>
      <c r="M250" s="6">
        <f t="shared" si="19"/>
        <v>376.41575102913674</v>
      </c>
      <c r="N250" s="74">
        <f t="shared" si="16"/>
        <v>60.971103703122367</v>
      </c>
      <c r="O250" s="78">
        <f t="shared" si="17"/>
        <v>0.19328622064113923</v>
      </c>
    </row>
    <row r="251" spans="2:15" x14ac:dyDescent="0.2">
      <c r="B251" s="81">
        <v>41377</v>
      </c>
      <c r="C251" s="9" t="s">
        <v>24</v>
      </c>
      <c r="D251" s="5">
        <v>8</v>
      </c>
      <c r="E251" s="5">
        <v>7</v>
      </c>
      <c r="F251" s="17" t="s">
        <v>260</v>
      </c>
      <c r="G251" s="2">
        <v>5.53</v>
      </c>
      <c r="H251" s="57">
        <v>16</v>
      </c>
      <c r="I251" s="6">
        <f t="shared" si="20"/>
        <v>0.90415913200723319</v>
      </c>
      <c r="J251" s="7">
        <v>2</v>
      </c>
      <c r="K251" s="58"/>
      <c r="L251" s="6">
        <f t="shared" si="18"/>
        <v>316.34880645802161</v>
      </c>
      <c r="M251" s="6">
        <f t="shared" si="19"/>
        <v>376.41575102913674</v>
      </c>
      <c r="N251" s="74">
        <f t="shared" si="16"/>
        <v>60.06694457111513</v>
      </c>
      <c r="O251" s="78">
        <f t="shared" si="17"/>
        <v>0.18987567945537928</v>
      </c>
    </row>
    <row r="252" spans="2:15" x14ac:dyDescent="0.2">
      <c r="B252" s="81">
        <v>41377</v>
      </c>
      <c r="C252" s="9" t="s">
        <v>24</v>
      </c>
      <c r="D252" s="5">
        <v>8</v>
      </c>
      <c r="E252" s="5">
        <v>5</v>
      </c>
      <c r="F252" s="17" t="s">
        <v>261</v>
      </c>
      <c r="G252" s="2">
        <v>5.69</v>
      </c>
      <c r="H252" s="57">
        <v>8</v>
      </c>
      <c r="I252" s="6">
        <f t="shared" si="20"/>
        <v>0.87873462214411246</v>
      </c>
      <c r="J252" s="7">
        <v>3</v>
      </c>
      <c r="K252" s="58"/>
      <c r="L252" s="6">
        <f t="shared" si="18"/>
        <v>317.22754108016574</v>
      </c>
      <c r="M252" s="6">
        <f t="shared" si="19"/>
        <v>376.41575102913674</v>
      </c>
      <c r="N252" s="74">
        <f t="shared" si="16"/>
        <v>59.188209948971007</v>
      </c>
      <c r="O252" s="78">
        <f t="shared" si="17"/>
        <v>0.18657967006090972</v>
      </c>
    </row>
    <row r="253" spans="2:15" x14ac:dyDescent="0.2">
      <c r="B253" s="81">
        <v>41381</v>
      </c>
      <c r="C253" s="4" t="s">
        <v>58</v>
      </c>
      <c r="D253" s="5">
        <v>4</v>
      </c>
      <c r="E253" s="5">
        <v>6</v>
      </c>
      <c r="F253" s="17" t="s">
        <v>262</v>
      </c>
      <c r="G253" s="2">
        <v>3.64</v>
      </c>
      <c r="H253" s="57">
        <v>9.5</v>
      </c>
      <c r="I253" s="6">
        <f t="shared" si="20"/>
        <v>1.3736263736263736</v>
      </c>
      <c r="J253" s="7">
        <v>3</v>
      </c>
      <c r="K253" s="58"/>
      <c r="L253" s="6">
        <f t="shared" si="18"/>
        <v>318.60116745379213</v>
      </c>
      <c r="M253" s="6">
        <f t="shared" si="19"/>
        <v>376.41575102913674</v>
      </c>
      <c r="N253" s="74">
        <f t="shared" si="16"/>
        <v>57.814583575344614</v>
      </c>
      <c r="O253" s="78">
        <f t="shared" si="17"/>
        <v>0.18146381583403856</v>
      </c>
    </row>
    <row r="254" spans="2:15" x14ac:dyDescent="0.2">
      <c r="B254" s="81">
        <v>41381</v>
      </c>
      <c r="C254" s="4" t="s">
        <v>154</v>
      </c>
      <c r="D254" s="5">
        <v>1</v>
      </c>
      <c r="E254" s="5">
        <v>1</v>
      </c>
      <c r="F254" s="17" t="s">
        <v>263</v>
      </c>
      <c r="G254" s="2">
        <v>3.68</v>
      </c>
      <c r="H254" s="57">
        <v>7</v>
      </c>
      <c r="I254" s="6">
        <f t="shared" si="20"/>
        <v>1.3586956521739131</v>
      </c>
      <c r="J254" s="7" t="s">
        <v>16</v>
      </c>
      <c r="K254" s="58"/>
      <c r="L254" s="6">
        <f t="shared" si="18"/>
        <v>319.95986310596606</v>
      </c>
      <c r="M254" s="6">
        <f t="shared" si="19"/>
        <v>376.41575102913674</v>
      </c>
      <c r="N254" s="74">
        <f t="shared" si="16"/>
        <v>56.455887923170678</v>
      </c>
      <c r="O254" s="78">
        <f t="shared" si="17"/>
        <v>0.17644678109039355</v>
      </c>
    </row>
    <row r="255" spans="2:15" x14ac:dyDescent="0.2">
      <c r="B255" s="81">
        <v>41381</v>
      </c>
      <c r="C255" s="4" t="s">
        <v>58</v>
      </c>
      <c r="D255" s="5">
        <v>5</v>
      </c>
      <c r="E255" s="5">
        <v>11</v>
      </c>
      <c r="F255" s="17" t="s">
        <v>98</v>
      </c>
      <c r="G255" s="2">
        <v>4.97</v>
      </c>
      <c r="H255" s="57">
        <v>21</v>
      </c>
      <c r="I255" s="6">
        <f t="shared" si="20"/>
        <v>1.0060362173038231</v>
      </c>
      <c r="J255" s="7" t="s">
        <v>16</v>
      </c>
      <c r="K255" s="58"/>
      <c r="L255" s="6">
        <f t="shared" si="18"/>
        <v>320.96589932326987</v>
      </c>
      <c r="M255" s="6">
        <f t="shared" si="19"/>
        <v>376.41575102913674</v>
      </c>
      <c r="N255" s="74">
        <f t="shared" si="16"/>
        <v>55.449851705866877</v>
      </c>
      <c r="O255" s="78">
        <f t="shared" si="17"/>
        <v>0.17275932372497613</v>
      </c>
    </row>
    <row r="256" spans="2:15" x14ac:dyDescent="0.2">
      <c r="B256" s="81">
        <v>41381</v>
      </c>
      <c r="C256" s="4" t="s">
        <v>33</v>
      </c>
      <c r="D256" s="5">
        <v>4</v>
      </c>
      <c r="E256" s="5">
        <v>3</v>
      </c>
      <c r="F256" s="17" t="s">
        <v>264</v>
      </c>
      <c r="G256" s="2">
        <v>1.39</v>
      </c>
      <c r="H256" s="57">
        <v>2.5</v>
      </c>
      <c r="I256" s="6">
        <f t="shared" si="20"/>
        <v>3.5971223021582737</v>
      </c>
      <c r="J256" s="7">
        <v>1</v>
      </c>
      <c r="K256" s="58">
        <f>2.5*3.6</f>
        <v>9</v>
      </c>
      <c r="L256" s="6">
        <f t="shared" si="18"/>
        <v>324.56302162542812</v>
      </c>
      <c r="M256" s="6">
        <f t="shared" si="19"/>
        <v>385.41575102913674</v>
      </c>
      <c r="N256" s="74">
        <f t="shared" si="16"/>
        <v>60.852729403708622</v>
      </c>
      <c r="O256" s="78">
        <f t="shared" si="17"/>
        <v>0.18749125855112839</v>
      </c>
    </row>
    <row r="257" spans="2:15" x14ac:dyDescent="0.2">
      <c r="B257" s="81">
        <v>41381</v>
      </c>
      <c r="C257" s="4" t="s">
        <v>154</v>
      </c>
      <c r="D257" s="5">
        <v>3</v>
      </c>
      <c r="E257" s="5">
        <v>5</v>
      </c>
      <c r="F257" s="17" t="s">
        <v>265</v>
      </c>
      <c r="G257" s="2">
        <v>4.47</v>
      </c>
      <c r="H257" s="57">
        <v>10</v>
      </c>
      <c r="I257" s="6">
        <f t="shared" si="20"/>
        <v>1.1185682326621924</v>
      </c>
      <c r="J257" s="7" t="s">
        <v>16</v>
      </c>
      <c r="K257" s="58"/>
      <c r="L257" s="6">
        <f t="shared" si="18"/>
        <v>325.68158985809032</v>
      </c>
      <c r="M257" s="6">
        <f t="shared" si="19"/>
        <v>385.41575102913674</v>
      </c>
      <c r="N257" s="74">
        <f t="shared" si="16"/>
        <v>59.734161171046424</v>
      </c>
      <c r="O257" s="78">
        <f t="shared" si="17"/>
        <v>0.18341276581545327</v>
      </c>
    </row>
    <row r="258" spans="2:15" x14ac:dyDescent="0.2">
      <c r="B258" s="81">
        <v>41381</v>
      </c>
      <c r="C258" s="4" t="s">
        <v>33</v>
      </c>
      <c r="D258" s="5">
        <v>5</v>
      </c>
      <c r="E258" s="5">
        <v>8</v>
      </c>
      <c r="F258" s="17" t="s">
        <v>266</v>
      </c>
      <c r="G258" s="2">
        <v>2.69</v>
      </c>
      <c r="H258" s="57">
        <v>2.7</v>
      </c>
      <c r="I258" s="6">
        <f t="shared" si="20"/>
        <v>1.8587360594795539</v>
      </c>
      <c r="J258" s="7">
        <v>1</v>
      </c>
      <c r="K258" s="58">
        <f>H258*I258</f>
        <v>5.0185873605947959</v>
      </c>
      <c r="L258" s="6">
        <f t="shared" si="18"/>
        <v>327.54032591756987</v>
      </c>
      <c r="M258" s="6">
        <f t="shared" si="19"/>
        <v>390.43433838973152</v>
      </c>
      <c r="N258" s="74">
        <f t="shared" si="16"/>
        <v>62.894012472161648</v>
      </c>
      <c r="O258" s="78">
        <f t="shared" si="17"/>
        <v>0.1920191423635263</v>
      </c>
    </row>
    <row r="259" spans="2:15" x14ac:dyDescent="0.2">
      <c r="B259" s="81">
        <v>41381</v>
      </c>
      <c r="C259" s="4" t="s">
        <v>58</v>
      </c>
      <c r="D259" s="5">
        <v>7</v>
      </c>
      <c r="E259" s="5">
        <v>6</v>
      </c>
      <c r="F259" s="17" t="s">
        <v>267</v>
      </c>
      <c r="G259" s="2">
        <v>3.68</v>
      </c>
      <c r="H259" s="57">
        <v>19</v>
      </c>
      <c r="I259" s="6">
        <f t="shared" si="20"/>
        <v>1.3586956521739131</v>
      </c>
      <c r="J259" s="7" t="s">
        <v>16</v>
      </c>
      <c r="K259" s="58"/>
      <c r="L259" s="6">
        <f t="shared" si="18"/>
        <v>328.89902156974381</v>
      </c>
      <c r="M259" s="6">
        <f t="shared" si="19"/>
        <v>390.43433838973152</v>
      </c>
      <c r="N259" s="74">
        <f t="shared" si="16"/>
        <v>61.535316819987713</v>
      </c>
      <c r="O259" s="78">
        <f t="shared" si="17"/>
        <v>0.18709486129297895</v>
      </c>
    </row>
    <row r="260" spans="2:15" x14ac:dyDescent="0.2">
      <c r="B260" s="81">
        <v>41381</v>
      </c>
      <c r="C260" s="4" t="s">
        <v>24</v>
      </c>
      <c r="D260" s="5">
        <v>2</v>
      </c>
      <c r="E260" s="5">
        <v>4</v>
      </c>
      <c r="F260" s="17" t="s">
        <v>268</v>
      </c>
      <c r="G260" s="2">
        <v>5.23</v>
      </c>
      <c r="H260" s="57">
        <v>6.5</v>
      </c>
      <c r="I260" s="6">
        <f t="shared" si="20"/>
        <v>0.95602294455066916</v>
      </c>
      <c r="J260" s="7">
        <v>3</v>
      </c>
      <c r="K260" s="58"/>
      <c r="L260" s="6">
        <f t="shared" si="18"/>
        <v>329.85504451429449</v>
      </c>
      <c r="M260" s="6">
        <f t="shared" si="19"/>
        <v>390.43433838973152</v>
      </c>
      <c r="N260" s="74">
        <f t="shared" ref="N260:N323" si="21">M260-L260</f>
        <v>60.579293875437031</v>
      </c>
      <c r="O260" s="78">
        <f t="shared" ref="O260:O323" si="22">N260/L260</f>
        <v>0.18365428961269617</v>
      </c>
    </row>
    <row r="261" spans="2:15" x14ac:dyDescent="0.2">
      <c r="B261" s="81">
        <v>41381</v>
      </c>
      <c r="C261" s="4" t="s">
        <v>33</v>
      </c>
      <c r="D261" s="5">
        <v>6</v>
      </c>
      <c r="E261" s="5">
        <v>6</v>
      </c>
      <c r="F261" s="17" t="s">
        <v>130</v>
      </c>
      <c r="G261" s="2">
        <v>3.31</v>
      </c>
      <c r="H261" s="57">
        <v>5.5</v>
      </c>
      <c r="I261" s="6">
        <f t="shared" si="20"/>
        <v>1.5105740181268883</v>
      </c>
      <c r="J261" s="7" t="s">
        <v>16</v>
      </c>
      <c r="K261" s="58"/>
      <c r="L261" s="6">
        <f t="shared" ref="L261:L324" si="23">L260+I261</f>
        <v>331.36561853242137</v>
      </c>
      <c r="M261" s="6">
        <f t="shared" ref="M261:M324" si="24">M260+K261</f>
        <v>390.43433838973152</v>
      </c>
      <c r="N261" s="74">
        <f t="shared" si="21"/>
        <v>59.068719857310157</v>
      </c>
      <c r="O261" s="78">
        <f t="shared" si="22"/>
        <v>0.17825844491326059</v>
      </c>
    </row>
    <row r="262" spans="2:15" x14ac:dyDescent="0.2">
      <c r="B262" s="81">
        <v>41381</v>
      </c>
      <c r="C262" s="4" t="s">
        <v>58</v>
      </c>
      <c r="D262" s="5">
        <v>8</v>
      </c>
      <c r="E262" s="5">
        <v>5</v>
      </c>
      <c r="F262" s="17" t="s">
        <v>269</v>
      </c>
      <c r="G262" s="2">
        <v>4.45</v>
      </c>
      <c r="H262" s="57">
        <v>7</v>
      </c>
      <c r="I262" s="6">
        <f t="shared" si="20"/>
        <v>1.1235955056179774</v>
      </c>
      <c r="J262" s="7">
        <v>2</v>
      </c>
      <c r="K262" s="58"/>
      <c r="L262" s="6">
        <f t="shared" si="23"/>
        <v>332.48921403803934</v>
      </c>
      <c r="M262" s="6">
        <f t="shared" si="24"/>
        <v>390.43433838973152</v>
      </c>
      <c r="N262" s="74">
        <f t="shared" si="21"/>
        <v>57.945124351692186</v>
      </c>
      <c r="O262" s="78">
        <f t="shared" si="22"/>
        <v>0.17427670404088</v>
      </c>
    </row>
    <row r="263" spans="2:15" x14ac:dyDescent="0.2">
      <c r="B263" s="81">
        <v>41381</v>
      </c>
      <c r="C263" s="4" t="s">
        <v>154</v>
      </c>
      <c r="D263" s="5">
        <v>5</v>
      </c>
      <c r="E263" s="5">
        <v>4</v>
      </c>
      <c r="F263" s="17" t="s">
        <v>270</v>
      </c>
      <c r="G263" s="2">
        <v>4.1100000000000003</v>
      </c>
      <c r="H263" s="57">
        <v>6</v>
      </c>
      <c r="I263" s="6">
        <f t="shared" si="20"/>
        <v>1.21654501216545</v>
      </c>
      <c r="J263" s="7">
        <v>3</v>
      </c>
      <c r="K263" s="58"/>
      <c r="L263" s="6">
        <f t="shared" si="23"/>
        <v>333.70575905020479</v>
      </c>
      <c r="M263" s="6">
        <f t="shared" si="24"/>
        <v>390.43433838973152</v>
      </c>
      <c r="N263" s="74">
        <f t="shared" si="21"/>
        <v>56.728579339526732</v>
      </c>
      <c r="O263" s="78">
        <f t="shared" si="22"/>
        <v>0.169995805589295</v>
      </c>
    </row>
    <row r="264" spans="2:15" x14ac:dyDescent="0.2">
      <c r="B264" s="81">
        <v>41381</v>
      </c>
      <c r="C264" s="4" t="s">
        <v>58</v>
      </c>
      <c r="D264" s="5">
        <v>9</v>
      </c>
      <c r="E264" s="5">
        <v>9</v>
      </c>
      <c r="F264" s="17" t="s">
        <v>159</v>
      </c>
      <c r="G264" s="2">
        <v>3.66</v>
      </c>
      <c r="H264" s="57">
        <v>5</v>
      </c>
      <c r="I264" s="6">
        <f t="shared" si="20"/>
        <v>1.3661202185792349</v>
      </c>
      <c r="J264" s="7" t="s">
        <v>16</v>
      </c>
      <c r="K264" s="58"/>
      <c r="L264" s="6">
        <f t="shared" si="23"/>
        <v>335.07187926878402</v>
      </c>
      <c r="M264" s="6">
        <f t="shared" si="24"/>
        <v>390.43433838973152</v>
      </c>
      <c r="N264" s="74">
        <f t="shared" si="21"/>
        <v>55.362459120947506</v>
      </c>
      <c r="O264" s="78">
        <f t="shared" si="22"/>
        <v>0.16522562037065933</v>
      </c>
    </row>
    <row r="265" spans="2:15" x14ac:dyDescent="0.2">
      <c r="B265" s="81">
        <v>41381</v>
      </c>
      <c r="C265" s="4" t="s">
        <v>154</v>
      </c>
      <c r="D265" s="5">
        <v>6</v>
      </c>
      <c r="E265" s="5">
        <v>7</v>
      </c>
      <c r="F265" s="17" t="s">
        <v>271</v>
      </c>
      <c r="G265" s="2">
        <v>3.21</v>
      </c>
      <c r="H265" s="57">
        <v>7</v>
      </c>
      <c r="I265" s="6">
        <f t="shared" si="20"/>
        <v>1.557632398753894</v>
      </c>
      <c r="J265" s="7" t="s">
        <v>16</v>
      </c>
      <c r="K265" s="58"/>
      <c r="L265" s="6">
        <f t="shared" si="23"/>
        <v>336.62951166753788</v>
      </c>
      <c r="M265" s="6">
        <f t="shared" si="24"/>
        <v>390.43433838973152</v>
      </c>
      <c r="N265" s="74">
        <f t="shared" si="21"/>
        <v>53.804826722193638</v>
      </c>
      <c r="O265" s="78">
        <f t="shared" si="22"/>
        <v>0.15983395649319176</v>
      </c>
    </row>
    <row r="266" spans="2:15" x14ac:dyDescent="0.2">
      <c r="B266" s="81">
        <v>41381</v>
      </c>
      <c r="C266" s="4" t="s">
        <v>33</v>
      </c>
      <c r="D266" s="5">
        <v>8</v>
      </c>
      <c r="E266" s="5">
        <v>1</v>
      </c>
      <c r="F266" s="17" t="s">
        <v>163</v>
      </c>
      <c r="G266" s="2">
        <v>3.04</v>
      </c>
      <c r="H266" s="57">
        <v>10</v>
      </c>
      <c r="I266" s="6">
        <f t="shared" si="20"/>
        <v>1.6447368421052631</v>
      </c>
      <c r="J266" s="7" t="s">
        <v>16</v>
      </c>
      <c r="K266" s="58"/>
      <c r="L266" s="6">
        <f t="shared" si="23"/>
        <v>338.27424850964314</v>
      </c>
      <c r="M266" s="6">
        <f t="shared" si="24"/>
        <v>390.43433838973152</v>
      </c>
      <c r="N266" s="74">
        <f t="shared" si="21"/>
        <v>52.160089880088378</v>
      </c>
      <c r="O266" s="78">
        <f t="shared" si="22"/>
        <v>0.15419468112010737</v>
      </c>
    </row>
    <row r="267" spans="2:15" x14ac:dyDescent="0.2">
      <c r="B267" s="81">
        <v>41381</v>
      </c>
      <c r="C267" s="4" t="s">
        <v>58</v>
      </c>
      <c r="D267" s="5">
        <v>10</v>
      </c>
      <c r="E267" s="5">
        <v>21</v>
      </c>
      <c r="F267" s="17" t="s">
        <v>272</v>
      </c>
      <c r="G267" s="2">
        <v>4.78</v>
      </c>
      <c r="H267" s="57">
        <v>8</v>
      </c>
      <c r="I267" s="6">
        <f t="shared" si="20"/>
        <v>1.0460251046025104</v>
      </c>
      <c r="J267" s="7" t="s">
        <v>16</v>
      </c>
      <c r="K267" s="58"/>
      <c r="L267" s="6">
        <f t="shared" si="23"/>
        <v>339.32027361424565</v>
      </c>
      <c r="M267" s="6">
        <f t="shared" si="24"/>
        <v>390.43433838973152</v>
      </c>
      <c r="N267" s="74">
        <f t="shared" si="21"/>
        <v>51.114064775485872</v>
      </c>
      <c r="O267" s="78">
        <f t="shared" si="22"/>
        <v>0.15063663668264812</v>
      </c>
    </row>
    <row r="268" spans="2:15" x14ac:dyDescent="0.2">
      <c r="B268" s="81">
        <v>41381</v>
      </c>
      <c r="C268" s="4" t="s">
        <v>154</v>
      </c>
      <c r="D268" s="5">
        <v>7</v>
      </c>
      <c r="E268" s="5">
        <v>6</v>
      </c>
      <c r="F268" s="17" t="s">
        <v>273</v>
      </c>
      <c r="G268" s="2">
        <v>5.0599999999999996</v>
      </c>
      <c r="H268" s="57">
        <v>8</v>
      </c>
      <c r="I268" s="6">
        <f t="shared" si="20"/>
        <v>0.98814229249011865</v>
      </c>
      <c r="J268" s="7" t="s">
        <v>16</v>
      </c>
      <c r="K268" s="58"/>
      <c r="L268" s="6">
        <f t="shared" si="23"/>
        <v>340.30841590673577</v>
      </c>
      <c r="M268" s="6">
        <f t="shared" si="24"/>
        <v>390.43433838973152</v>
      </c>
      <c r="N268" s="74">
        <f t="shared" si="21"/>
        <v>50.125922482995747</v>
      </c>
      <c r="O268" s="78">
        <f t="shared" si="22"/>
        <v>0.14729557113490005</v>
      </c>
    </row>
    <row r="269" spans="2:15" x14ac:dyDescent="0.2">
      <c r="B269" s="81">
        <v>41381</v>
      </c>
      <c r="C269" s="4" t="s">
        <v>24</v>
      </c>
      <c r="D269" s="5">
        <v>5</v>
      </c>
      <c r="E269" s="5">
        <v>2</v>
      </c>
      <c r="F269" s="17" t="s">
        <v>274</v>
      </c>
      <c r="G269" s="2">
        <v>3.89</v>
      </c>
      <c r="H269" s="57">
        <v>13</v>
      </c>
      <c r="I269" s="6">
        <f t="shared" si="20"/>
        <v>1.2853470437017995</v>
      </c>
      <c r="J269" s="7" t="s">
        <v>16</v>
      </c>
      <c r="K269" s="58"/>
      <c r="L269" s="6">
        <f t="shared" si="23"/>
        <v>341.59376295043756</v>
      </c>
      <c r="M269" s="6">
        <f t="shared" si="24"/>
        <v>390.43433838973152</v>
      </c>
      <c r="N269" s="74">
        <f t="shared" si="21"/>
        <v>48.840575439293957</v>
      </c>
      <c r="O269" s="78">
        <f t="shared" si="22"/>
        <v>0.14297853396808161</v>
      </c>
    </row>
    <row r="270" spans="2:15" x14ac:dyDescent="0.2">
      <c r="B270" s="81">
        <v>41381</v>
      </c>
      <c r="C270" s="4" t="s">
        <v>24</v>
      </c>
      <c r="D270" s="5">
        <v>7</v>
      </c>
      <c r="E270" s="5">
        <v>2</v>
      </c>
      <c r="F270" s="17" t="s">
        <v>235</v>
      </c>
      <c r="G270" s="2">
        <v>2.31</v>
      </c>
      <c r="H270" s="57">
        <v>6.5</v>
      </c>
      <c r="I270" s="6">
        <f t="shared" si="20"/>
        <v>2.1645021645021645</v>
      </c>
      <c r="J270" s="7">
        <v>2</v>
      </c>
      <c r="K270" s="58"/>
      <c r="L270" s="6">
        <f t="shared" si="23"/>
        <v>343.75826511493972</v>
      </c>
      <c r="M270" s="6">
        <f t="shared" si="24"/>
        <v>390.43433838973152</v>
      </c>
      <c r="N270" s="74">
        <f t="shared" si="21"/>
        <v>46.676073274791804</v>
      </c>
      <c r="O270" s="78">
        <f t="shared" si="22"/>
        <v>0.13578167570512115</v>
      </c>
    </row>
    <row r="271" spans="2:15" x14ac:dyDescent="0.2">
      <c r="B271" s="81">
        <v>41381</v>
      </c>
      <c r="C271" s="4" t="s">
        <v>24</v>
      </c>
      <c r="D271" s="5">
        <v>8</v>
      </c>
      <c r="E271" s="5">
        <v>1</v>
      </c>
      <c r="F271" s="17" t="s">
        <v>275</v>
      </c>
      <c r="G271" s="2">
        <v>4.88</v>
      </c>
      <c r="H271" s="57">
        <v>14</v>
      </c>
      <c r="I271" s="6">
        <f t="shared" si="20"/>
        <v>1.0245901639344261</v>
      </c>
      <c r="J271" s="7">
        <v>2</v>
      </c>
      <c r="K271" s="58"/>
      <c r="L271" s="6">
        <f t="shared" si="23"/>
        <v>344.78285527887414</v>
      </c>
      <c r="M271" s="6">
        <f t="shared" si="24"/>
        <v>390.43433838973152</v>
      </c>
      <c r="N271" s="74">
        <f t="shared" si="21"/>
        <v>45.651483110857384</v>
      </c>
      <c r="O271" s="78">
        <f t="shared" si="22"/>
        <v>0.13240647674877176</v>
      </c>
    </row>
    <row r="272" spans="2:15" x14ac:dyDescent="0.2">
      <c r="B272" s="81">
        <v>41384</v>
      </c>
      <c r="C272" s="4" t="s">
        <v>30</v>
      </c>
      <c r="D272" s="5">
        <v>1</v>
      </c>
      <c r="E272" s="5">
        <v>6</v>
      </c>
      <c r="F272" s="17" t="s">
        <v>276</v>
      </c>
      <c r="G272" s="2">
        <v>4.05</v>
      </c>
      <c r="H272" s="57">
        <v>4.2</v>
      </c>
      <c r="I272" s="6">
        <f t="shared" si="20"/>
        <v>1.2345679012345681</v>
      </c>
      <c r="J272" s="7">
        <v>2</v>
      </c>
      <c r="K272" s="58"/>
      <c r="L272" s="6">
        <f t="shared" si="23"/>
        <v>346.01742318010872</v>
      </c>
      <c r="M272" s="6">
        <f t="shared" si="24"/>
        <v>390.43433838973152</v>
      </c>
      <c r="N272" s="74">
        <f t="shared" si="21"/>
        <v>44.4169152096228</v>
      </c>
      <c r="O272" s="78">
        <f t="shared" si="22"/>
        <v>0.12836612330501906</v>
      </c>
    </row>
    <row r="273" spans="2:15" x14ac:dyDescent="0.2">
      <c r="B273" s="81">
        <v>41384</v>
      </c>
      <c r="C273" s="4" t="s">
        <v>30</v>
      </c>
      <c r="D273" s="5">
        <v>1</v>
      </c>
      <c r="E273" s="5">
        <v>7</v>
      </c>
      <c r="F273" s="17" t="s">
        <v>277</v>
      </c>
      <c r="G273" s="2">
        <v>4.12</v>
      </c>
      <c r="H273" s="57">
        <v>5.5</v>
      </c>
      <c r="I273" s="6">
        <f t="shared" si="20"/>
        <v>1.2135922330097086</v>
      </c>
      <c r="J273" s="7" t="s">
        <v>16</v>
      </c>
      <c r="K273" s="58"/>
      <c r="L273" s="6">
        <f t="shared" si="23"/>
        <v>347.23101541311843</v>
      </c>
      <c r="M273" s="6">
        <f t="shared" si="24"/>
        <v>390.43433838973152</v>
      </c>
      <c r="N273" s="74">
        <f t="shared" si="21"/>
        <v>43.203322976613094</v>
      </c>
      <c r="O273" s="78">
        <f t="shared" si="22"/>
        <v>0.12442241925080311</v>
      </c>
    </row>
    <row r="274" spans="2:15" x14ac:dyDescent="0.2">
      <c r="B274" s="81">
        <v>41384</v>
      </c>
      <c r="C274" s="4" t="s">
        <v>126</v>
      </c>
      <c r="D274" s="5">
        <v>2</v>
      </c>
      <c r="E274" s="5">
        <v>2</v>
      </c>
      <c r="F274" s="17" t="s">
        <v>177</v>
      </c>
      <c r="G274" s="2">
        <v>4.9400000000000004</v>
      </c>
      <c r="H274" s="57">
        <v>8</v>
      </c>
      <c r="I274" s="6">
        <f t="shared" si="20"/>
        <v>1.0121457489878543</v>
      </c>
      <c r="J274" s="7"/>
      <c r="K274" s="58"/>
      <c r="L274" s="6">
        <f t="shared" si="23"/>
        <v>348.24316116210628</v>
      </c>
      <c r="M274" s="6">
        <f t="shared" si="24"/>
        <v>390.43433838973152</v>
      </c>
      <c r="N274" s="74">
        <f t="shared" si="21"/>
        <v>42.191177227625246</v>
      </c>
      <c r="O274" s="78">
        <f t="shared" si="22"/>
        <v>0.12115435974917929</v>
      </c>
    </row>
    <row r="275" spans="2:15" x14ac:dyDescent="0.2">
      <c r="B275" s="81">
        <v>41384</v>
      </c>
      <c r="C275" s="4" t="s">
        <v>126</v>
      </c>
      <c r="D275" s="5">
        <v>3</v>
      </c>
      <c r="E275" s="5">
        <v>5</v>
      </c>
      <c r="F275" s="17" t="s">
        <v>278</v>
      </c>
      <c r="G275" s="2">
        <v>4.13</v>
      </c>
      <c r="H275" s="57">
        <v>4.4000000000000004</v>
      </c>
      <c r="I275" s="6">
        <f t="shared" si="20"/>
        <v>1.2106537530266344</v>
      </c>
      <c r="J275" s="7">
        <v>1</v>
      </c>
      <c r="K275" s="58">
        <f>1.21*H275</f>
        <v>5.3239999999999998</v>
      </c>
      <c r="L275" s="6">
        <f t="shared" si="23"/>
        <v>349.45381491513291</v>
      </c>
      <c r="M275" s="6">
        <f t="shared" si="24"/>
        <v>395.75833838973153</v>
      </c>
      <c r="N275" s="74">
        <f t="shared" si="21"/>
        <v>46.304523474598625</v>
      </c>
      <c r="O275" s="78">
        <f t="shared" si="22"/>
        <v>0.13250541702011173</v>
      </c>
    </row>
    <row r="276" spans="2:15" x14ac:dyDescent="0.2">
      <c r="B276" s="81">
        <v>41384</v>
      </c>
      <c r="C276" s="4" t="s">
        <v>126</v>
      </c>
      <c r="D276" s="5">
        <v>3</v>
      </c>
      <c r="E276" s="5">
        <v>6</v>
      </c>
      <c r="F276" s="17" t="s">
        <v>190</v>
      </c>
      <c r="G276" s="2">
        <v>5.52</v>
      </c>
      <c r="H276" s="57">
        <v>6</v>
      </c>
      <c r="I276" s="6">
        <f t="shared" si="20"/>
        <v>0.90579710144927539</v>
      </c>
      <c r="J276" s="7" t="s">
        <v>16</v>
      </c>
      <c r="K276" s="58"/>
      <c r="L276" s="6">
        <f t="shared" si="23"/>
        <v>350.35961201658216</v>
      </c>
      <c r="M276" s="6">
        <f t="shared" si="24"/>
        <v>395.75833838973153</v>
      </c>
      <c r="N276" s="74">
        <f t="shared" si="21"/>
        <v>45.398726373149373</v>
      </c>
      <c r="O276" s="78">
        <f t="shared" si="22"/>
        <v>0.12957751069492765</v>
      </c>
    </row>
    <row r="277" spans="2:15" x14ac:dyDescent="0.2">
      <c r="B277" s="81">
        <v>41384</v>
      </c>
      <c r="C277" s="4" t="s">
        <v>126</v>
      </c>
      <c r="D277" s="5">
        <v>3</v>
      </c>
      <c r="E277" s="5">
        <v>4</v>
      </c>
      <c r="F277" s="17" t="s">
        <v>279</v>
      </c>
      <c r="G277" s="2">
        <v>5.59</v>
      </c>
      <c r="H277" s="57">
        <v>9</v>
      </c>
      <c r="I277" s="6">
        <f t="shared" si="20"/>
        <v>0.89445438282647582</v>
      </c>
      <c r="J277" s="7">
        <v>3</v>
      </c>
      <c r="K277" s="58"/>
      <c r="L277" s="6">
        <f t="shared" si="23"/>
        <v>351.25406639940866</v>
      </c>
      <c r="M277" s="6">
        <f t="shared" si="24"/>
        <v>395.75833838973153</v>
      </c>
      <c r="N277" s="74">
        <f t="shared" si="21"/>
        <v>44.504271990322877</v>
      </c>
      <c r="O277" s="78">
        <f t="shared" si="22"/>
        <v>0.12670108689849974</v>
      </c>
    </row>
    <row r="278" spans="2:15" x14ac:dyDescent="0.2">
      <c r="B278" s="81">
        <v>41384</v>
      </c>
      <c r="C278" s="4" t="s">
        <v>126</v>
      </c>
      <c r="D278" s="5">
        <v>4</v>
      </c>
      <c r="E278" s="5">
        <v>5</v>
      </c>
      <c r="F278" s="17" t="s">
        <v>280</v>
      </c>
      <c r="G278" s="2">
        <v>5.28</v>
      </c>
      <c r="H278" s="57">
        <v>8</v>
      </c>
      <c r="I278" s="6">
        <f t="shared" si="20"/>
        <v>0.94696969696969691</v>
      </c>
      <c r="J278" s="7">
        <v>2</v>
      </c>
      <c r="K278" s="58"/>
      <c r="L278" s="6">
        <f t="shared" si="23"/>
        <v>352.20103609637835</v>
      </c>
      <c r="M278" s="6">
        <f t="shared" si="24"/>
        <v>395.75833838973153</v>
      </c>
      <c r="N278" s="74">
        <f t="shared" si="21"/>
        <v>43.557302293353189</v>
      </c>
      <c r="O278" s="78">
        <f t="shared" si="22"/>
        <v>0.12367170402483971</v>
      </c>
    </row>
    <row r="279" spans="2:15" x14ac:dyDescent="0.2">
      <c r="B279" s="81">
        <v>41384</v>
      </c>
      <c r="C279" s="4" t="s">
        <v>30</v>
      </c>
      <c r="D279" s="5">
        <v>5</v>
      </c>
      <c r="E279" s="5">
        <v>1</v>
      </c>
      <c r="F279" s="17" t="s">
        <v>222</v>
      </c>
      <c r="G279" s="2">
        <v>4.53</v>
      </c>
      <c r="H279" s="57">
        <v>2.8</v>
      </c>
      <c r="I279" s="6">
        <f t="shared" si="20"/>
        <v>1.1037527593818983</v>
      </c>
      <c r="J279" s="7" t="s">
        <v>16</v>
      </c>
      <c r="K279" s="58"/>
      <c r="L279" s="6">
        <f t="shared" si="23"/>
        <v>353.30478885576025</v>
      </c>
      <c r="M279" s="6">
        <f t="shared" si="24"/>
        <v>395.75833838973153</v>
      </c>
      <c r="N279" s="74">
        <f t="shared" si="21"/>
        <v>42.453549533971284</v>
      </c>
      <c r="O279" s="78">
        <f t="shared" si="22"/>
        <v>0.12016126266350528</v>
      </c>
    </row>
    <row r="280" spans="2:15" x14ac:dyDescent="0.2">
      <c r="B280" s="81">
        <v>41384</v>
      </c>
      <c r="C280" s="4" t="s">
        <v>126</v>
      </c>
      <c r="D280" s="5">
        <v>5</v>
      </c>
      <c r="E280" s="5">
        <v>4</v>
      </c>
      <c r="F280" s="17" t="s">
        <v>281</v>
      </c>
      <c r="G280" s="2">
        <v>5.57</v>
      </c>
      <c r="H280" s="57">
        <v>14</v>
      </c>
      <c r="I280" s="6">
        <f t="shared" si="20"/>
        <v>0.89766606822262118</v>
      </c>
      <c r="J280" s="7">
        <v>1</v>
      </c>
      <c r="K280" s="58">
        <f>0.9*H280</f>
        <v>12.6</v>
      </c>
      <c r="L280" s="6">
        <f t="shared" si="23"/>
        <v>354.20245492398288</v>
      </c>
      <c r="M280" s="6">
        <f t="shared" si="24"/>
        <v>408.35833838973156</v>
      </c>
      <c r="N280" s="74">
        <f t="shared" si="21"/>
        <v>54.155883465748673</v>
      </c>
      <c r="O280" s="78">
        <f t="shared" si="22"/>
        <v>0.15289527984037077</v>
      </c>
    </row>
    <row r="281" spans="2:15" x14ac:dyDescent="0.2">
      <c r="B281" s="81">
        <v>41384</v>
      </c>
      <c r="C281" s="4" t="s">
        <v>19</v>
      </c>
      <c r="D281" s="5">
        <v>5</v>
      </c>
      <c r="E281" s="5">
        <v>1</v>
      </c>
      <c r="F281" s="17" t="s">
        <v>282</v>
      </c>
      <c r="G281" s="2">
        <v>2.21</v>
      </c>
      <c r="H281" s="57">
        <v>3.1</v>
      </c>
      <c r="I281" s="6">
        <f t="shared" si="20"/>
        <v>2.2624434389140271</v>
      </c>
      <c r="J281" s="7" t="s">
        <v>16</v>
      </c>
      <c r="K281" s="58"/>
      <c r="L281" s="6">
        <f t="shared" si="23"/>
        <v>356.46489836289692</v>
      </c>
      <c r="M281" s="6">
        <f t="shared" si="24"/>
        <v>408.35833838973156</v>
      </c>
      <c r="N281" s="74">
        <f t="shared" si="21"/>
        <v>51.893440026834639</v>
      </c>
      <c r="O281" s="78">
        <f t="shared" si="22"/>
        <v>0.14557798051129522</v>
      </c>
    </row>
    <row r="282" spans="2:15" x14ac:dyDescent="0.2">
      <c r="B282" s="81">
        <v>41384</v>
      </c>
      <c r="C282" s="4" t="s">
        <v>19</v>
      </c>
      <c r="D282" s="5">
        <v>5</v>
      </c>
      <c r="E282" s="5">
        <v>7</v>
      </c>
      <c r="F282" s="17" t="s">
        <v>283</v>
      </c>
      <c r="G282" s="2">
        <v>5.08</v>
      </c>
      <c r="H282" s="57">
        <v>13</v>
      </c>
      <c r="I282" s="6">
        <f t="shared" si="20"/>
        <v>0.98425196850393704</v>
      </c>
      <c r="J282" s="7" t="s">
        <v>16</v>
      </c>
      <c r="K282" s="58"/>
      <c r="L282" s="6">
        <f t="shared" si="23"/>
        <v>357.44915033140086</v>
      </c>
      <c r="M282" s="6">
        <f t="shared" si="24"/>
        <v>408.35833838973156</v>
      </c>
      <c r="N282" s="74">
        <f t="shared" si="21"/>
        <v>50.909188058330699</v>
      </c>
      <c r="O282" s="78">
        <f t="shared" si="22"/>
        <v>0.14242358111952819</v>
      </c>
    </row>
    <row r="283" spans="2:15" x14ac:dyDescent="0.2">
      <c r="B283" s="81">
        <v>41384</v>
      </c>
      <c r="C283" s="4" t="s">
        <v>24</v>
      </c>
      <c r="D283" s="5">
        <v>3</v>
      </c>
      <c r="E283" s="5">
        <v>4</v>
      </c>
      <c r="F283" s="17" t="s">
        <v>284</v>
      </c>
      <c r="G283" s="2">
        <v>4.3499999999999996</v>
      </c>
      <c r="H283" s="57">
        <v>9</v>
      </c>
      <c r="I283" s="6">
        <f t="shared" si="20"/>
        <v>1.149425287356322</v>
      </c>
      <c r="J283" s="7" t="s">
        <v>16</v>
      </c>
      <c r="K283" s="58"/>
      <c r="L283" s="6">
        <f t="shared" si="23"/>
        <v>358.5985756187572</v>
      </c>
      <c r="M283" s="6">
        <f t="shared" si="24"/>
        <v>408.35833838973156</v>
      </c>
      <c r="N283" s="74">
        <f t="shared" si="21"/>
        <v>49.759762770974362</v>
      </c>
      <c r="O283" s="78">
        <f t="shared" si="22"/>
        <v>0.13876174127327343</v>
      </c>
    </row>
    <row r="284" spans="2:15" x14ac:dyDescent="0.2">
      <c r="B284" s="81">
        <v>41384</v>
      </c>
      <c r="C284" s="4" t="s">
        <v>126</v>
      </c>
      <c r="D284" s="5">
        <v>7</v>
      </c>
      <c r="E284" s="5">
        <v>7</v>
      </c>
      <c r="F284" s="17" t="s">
        <v>232</v>
      </c>
      <c r="G284" s="2">
        <v>4.08</v>
      </c>
      <c r="H284" s="57">
        <v>6.5</v>
      </c>
      <c r="I284" s="6">
        <f t="shared" si="20"/>
        <v>1.2254901960784315</v>
      </c>
      <c r="J284" s="7">
        <v>3</v>
      </c>
      <c r="K284" s="58"/>
      <c r="L284" s="6">
        <f t="shared" si="23"/>
        <v>359.82406581483565</v>
      </c>
      <c r="M284" s="6">
        <f t="shared" si="24"/>
        <v>408.35833838973156</v>
      </c>
      <c r="N284" s="74">
        <f t="shared" si="21"/>
        <v>48.534272574895908</v>
      </c>
      <c r="O284" s="78">
        <f t="shared" si="22"/>
        <v>0.13488334212718139</v>
      </c>
    </row>
    <row r="285" spans="2:15" x14ac:dyDescent="0.2">
      <c r="B285" s="81">
        <v>41384</v>
      </c>
      <c r="C285" s="4" t="s">
        <v>126</v>
      </c>
      <c r="D285" s="5">
        <v>7</v>
      </c>
      <c r="E285" s="5">
        <v>6</v>
      </c>
      <c r="F285" s="17" t="s">
        <v>285</v>
      </c>
      <c r="G285" s="2">
        <v>5.09</v>
      </c>
      <c r="H285" s="57">
        <v>9.5</v>
      </c>
      <c r="I285" s="6">
        <f t="shared" si="20"/>
        <v>0.98231827111984282</v>
      </c>
      <c r="J285" s="7" t="s">
        <v>16</v>
      </c>
      <c r="K285" s="58"/>
      <c r="L285" s="6">
        <f t="shared" si="23"/>
        <v>360.80638408595547</v>
      </c>
      <c r="M285" s="6">
        <f t="shared" si="24"/>
        <v>408.35833838973156</v>
      </c>
      <c r="N285" s="74">
        <f t="shared" si="21"/>
        <v>47.551954303776085</v>
      </c>
      <c r="O285" s="78">
        <f t="shared" si="22"/>
        <v>0.13179355022844527</v>
      </c>
    </row>
    <row r="286" spans="2:15" x14ac:dyDescent="0.2">
      <c r="B286" s="81">
        <v>41384</v>
      </c>
      <c r="C286" s="4" t="s">
        <v>30</v>
      </c>
      <c r="D286" s="5">
        <v>8</v>
      </c>
      <c r="E286" s="5">
        <v>7</v>
      </c>
      <c r="F286" s="17" t="s">
        <v>286</v>
      </c>
      <c r="G286" s="2">
        <v>4.18</v>
      </c>
      <c r="H286" s="57">
        <v>5</v>
      </c>
      <c r="I286" s="6">
        <f t="shared" si="20"/>
        <v>1.1961722488038278</v>
      </c>
      <c r="J286" s="7">
        <v>1</v>
      </c>
      <c r="K286" s="58">
        <f>1.2*H286</f>
        <v>6</v>
      </c>
      <c r="L286" s="6">
        <f t="shared" si="23"/>
        <v>362.00255633475928</v>
      </c>
      <c r="M286" s="6">
        <f t="shared" si="24"/>
        <v>414.35833838973156</v>
      </c>
      <c r="N286" s="74">
        <f t="shared" si="21"/>
        <v>52.355782054972281</v>
      </c>
      <c r="O286" s="78">
        <f t="shared" si="22"/>
        <v>0.14462821087527528</v>
      </c>
    </row>
    <row r="287" spans="2:15" x14ac:dyDescent="0.2">
      <c r="B287" s="81">
        <v>41384</v>
      </c>
      <c r="C287" s="4" t="s">
        <v>19</v>
      </c>
      <c r="D287" s="5">
        <v>7</v>
      </c>
      <c r="E287" s="5">
        <v>2</v>
      </c>
      <c r="F287" s="17" t="s">
        <v>287</v>
      </c>
      <c r="G287" s="2">
        <v>2.97</v>
      </c>
      <c r="H287" s="57">
        <v>3.5</v>
      </c>
      <c r="I287" s="6">
        <f t="shared" si="20"/>
        <v>1.6835016835016834</v>
      </c>
      <c r="J287" s="7" t="s">
        <v>16</v>
      </c>
      <c r="K287" s="58"/>
      <c r="L287" s="6">
        <f t="shared" si="23"/>
        <v>363.68605801826095</v>
      </c>
      <c r="M287" s="6">
        <f t="shared" si="24"/>
        <v>414.35833838973156</v>
      </c>
      <c r="N287" s="74">
        <f t="shared" si="21"/>
        <v>50.672280371470606</v>
      </c>
      <c r="O287" s="78">
        <f t="shared" si="22"/>
        <v>0.13932973028327172</v>
      </c>
    </row>
    <row r="288" spans="2:15" x14ac:dyDescent="0.2">
      <c r="B288" s="81">
        <v>41384</v>
      </c>
      <c r="C288" s="4" t="s">
        <v>126</v>
      </c>
      <c r="D288" s="5">
        <v>8</v>
      </c>
      <c r="E288" s="5">
        <v>6</v>
      </c>
      <c r="F288" s="17" t="s">
        <v>288</v>
      </c>
      <c r="G288" s="2">
        <v>5.0999999999999996</v>
      </c>
      <c r="H288" s="57">
        <v>10</v>
      </c>
      <c r="I288" s="6">
        <f t="shared" si="20"/>
        <v>0.98039215686274517</v>
      </c>
      <c r="J288" s="7">
        <v>1</v>
      </c>
      <c r="K288" s="58">
        <f>0.98*H288</f>
        <v>9.8000000000000007</v>
      </c>
      <c r="L288" s="6">
        <f t="shared" si="23"/>
        <v>364.66645017512371</v>
      </c>
      <c r="M288" s="6">
        <f t="shared" si="24"/>
        <v>424.15833838973157</v>
      </c>
      <c r="N288" s="74">
        <f t="shared" si="21"/>
        <v>59.491888214607854</v>
      </c>
      <c r="O288" s="78">
        <f t="shared" si="22"/>
        <v>0.1631405581348053</v>
      </c>
    </row>
    <row r="289" spans="2:15" x14ac:dyDescent="0.2">
      <c r="B289" s="81">
        <v>41384</v>
      </c>
      <c r="C289" s="4" t="s">
        <v>126</v>
      </c>
      <c r="D289" s="5">
        <v>8</v>
      </c>
      <c r="E289" s="5">
        <v>2</v>
      </c>
      <c r="F289" s="17" t="s">
        <v>289</v>
      </c>
      <c r="G289" s="2">
        <v>5.44</v>
      </c>
      <c r="H289" s="57">
        <v>10</v>
      </c>
      <c r="I289" s="6">
        <f t="shared" si="20"/>
        <v>0.91911764705882348</v>
      </c>
      <c r="J289" s="7" t="s">
        <v>16</v>
      </c>
      <c r="K289" s="58"/>
      <c r="L289" s="6">
        <f t="shared" si="23"/>
        <v>365.58556782218255</v>
      </c>
      <c r="M289" s="6">
        <f t="shared" si="24"/>
        <v>424.15833838973157</v>
      </c>
      <c r="N289" s="74">
        <f t="shared" si="21"/>
        <v>58.572770567549014</v>
      </c>
      <c r="O289" s="78">
        <f t="shared" si="22"/>
        <v>0.16021630973145601</v>
      </c>
    </row>
    <row r="290" spans="2:15" x14ac:dyDescent="0.2">
      <c r="B290" s="81">
        <v>41384</v>
      </c>
      <c r="C290" s="4" t="s">
        <v>30</v>
      </c>
      <c r="D290" s="5">
        <v>9</v>
      </c>
      <c r="E290" s="5">
        <v>5</v>
      </c>
      <c r="F290" s="17" t="s">
        <v>290</v>
      </c>
      <c r="G290" s="2">
        <v>4.8099999999999996</v>
      </c>
      <c r="H290" s="57">
        <v>4.8</v>
      </c>
      <c r="I290" s="6">
        <f t="shared" si="20"/>
        <v>1.0395010395010396</v>
      </c>
      <c r="J290" s="7"/>
      <c r="K290" s="58"/>
      <c r="L290" s="6">
        <f t="shared" si="23"/>
        <v>366.62506886168359</v>
      </c>
      <c r="M290" s="6">
        <f t="shared" si="24"/>
        <v>424.15833838973157</v>
      </c>
      <c r="N290" s="74">
        <f t="shared" si="21"/>
        <v>57.533269528047981</v>
      </c>
      <c r="O290" s="78">
        <f t="shared" si="22"/>
        <v>0.15692672000493649</v>
      </c>
    </row>
    <row r="291" spans="2:15" x14ac:dyDescent="0.2">
      <c r="B291" s="81">
        <v>41384</v>
      </c>
      <c r="C291" s="4" t="s">
        <v>19</v>
      </c>
      <c r="D291" s="5">
        <v>8</v>
      </c>
      <c r="E291" s="5">
        <v>12</v>
      </c>
      <c r="F291" s="17" t="s">
        <v>291</v>
      </c>
      <c r="G291" s="2">
        <v>4.1100000000000003</v>
      </c>
      <c r="H291" s="57">
        <v>4.5</v>
      </c>
      <c r="I291" s="6">
        <f t="shared" si="20"/>
        <v>1.21654501216545</v>
      </c>
      <c r="J291" s="7">
        <v>1</v>
      </c>
      <c r="K291" s="58">
        <f>1.22*H291</f>
        <v>5.49</v>
      </c>
      <c r="L291" s="6">
        <f t="shared" si="23"/>
        <v>367.84161387384904</v>
      </c>
      <c r="M291" s="6">
        <f t="shared" si="24"/>
        <v>429.64833838973158</v>
      </c>
      <c r="N291" s="74">
        <f t="shared" si="21"/>
        <v>61.806724515882536</v>
      </c>
      <c r="O291" s="78">
        <f t="shared" si="22"/>
        <v>0.16802537338007412</v>
      </c>
    </row>
    <row r="292" spans="2:15" x14ac:dyDescent="0.2">
      <c r="B292" s="81">
        <v>41384</v>
      </c>
      <c r="C292" s="4" t="s">
        <v>19</v>
      </c>
      <c r="D292" s="5">
        <v>8</v>
      </c>
      <c r="E292" s="5">
        <v>9</v>
      </c>
      <c r="F292" s="17" t="s">
        <v>292</v>
      </c>
      <c r="G292" s="2">
        <v>5.38</v>
      </c>
      <c r="H292" s="57">
        <v>6.5</v>
      </c>
      <c r="I292" s="6">
        <f t="shared" si="20"/>
        <v>0.92936802973977695</v>
      </c>
      <c r="J292" s="7" t="s">
        <v>16</v>
      </c>
      <c r="K292" s="58"/>
      <c r="L292" s="6">
        <f t="shared" si="23"/>
        <v>368.77098190358879</v>
      </c>
      <c r="M292" s="6">
        <f t="shared" si="24"/>
        <v>429.64833838973158</v>
      </c>
      <c r="N292" s="74">
        <f t="shared" si="21"/>
        <v>60.877356486142787</v>
      </c>
      <c r="O292" s="78">
        <f t="shared" si="22"/>
        <v>0.16508174306962828</v>
      </c>
    </row>
    <row r="293" spans="2:15" x14ac:dyDescent="0.2">
      <c r="B293" s="81">
        <v>41388</v>
      </c>
      <c r="C293" s="4" t="s">
        <v>293</v>
      </c>
      <c r="D293" s="5">
        <v>6</v>
      </c>
      <c r="E293" s="5">
        <v>7</v>
      </c>
      <c r="F293" s="17" t="s">
        <v>294</v>
      </c>
      <c r="G293" s="2">
        <v>2.33</v>
      </c>
      <c r="H293" s="57">
        <v>8</v>
      </c>
      <c r="I293" s="6">
        <f t="shared" si="20"/>
        <v>2.1459227467811157</v>
      </c>
      <c r="J293" s="7" t="s">
        <v>16</v>
      </c>
      <c r="K293" s="58"/>
      <c r="L293" s="6">
        <f t="shared" si="23"/>
        <v>370.91690465036993</v>
      </c>
      <c r="M293" s="6">
        <f t="shared" si="24"/>
        <v>429.64833838973158</v>
      </c>
      <c r="N293" s="74">
        <f t="shared" si="21"/>
        <v>58.731433739361648</v>
      </c>
      <c r="O293" s="78">
        <f t="shared" si="22"/>
        <v>0.15834121605949047</v>
      </c>
    </row>
    <row r="294" spans="2:15" x14ac:dyDescent="0.2">
      <c r="B294" s="81">
        <v>41388</v>
      </c>
      <c r="C294" s="4" t="s">
        <v>154</v>
      </c>
      <c r="D294" s="5">
        <v>6</v>
      </c>
      <c r="E294" s="5">
        <v>2</v>
      </c>
      <c r="F294" s="17" t="s">
        <v>295</v>
      </c>
      <c r="G294" s="2">
        <v>3.53</v>
      </c>
      <c r="H294" s="57">
        <v>4.2</v>
      </c>
      <c r="I294" s="6">
        <f t="shared" si="20"/>
        <v>1.41643059490085</v>
      </c>
      <c r="J294" s="7" t="s">
        <v>16</v>
      </c>
      <c r="K294" s="58"/>
      <c r="L294" s="6">
        <f t="shared" si="23"/>
        <v>372.3333352452708</v>
      </c>
      <c r="M294" s="6">
        <f t="shared" si="24"/>
        <v>429.64833838973158</v>
      </c>
      <c r="N294" s="74">
        <f t="shared" si="21"/>
        <v>57.315003144460775</v>
      </c>
      <c r="O294" s="78">
        <f t="shared" si="22"/>
        <v>0.15393465402904388</v>
      </c>
    </row>
    <row r="295" spans="2:15" x14ac:dyDescent="0.2">
      <c r="B295" s="81">
        <v>41388</v>
      </c>
      <c r="C295" s="4" t="s">
        <v>154</v>
      </c>
      <c r="D295" s="5">
        <v>6</v>
      </c>
      <c r="E295" s="5">
        <v>10</v>
      </c>
      <c r="F295" s="17" t="s">
        <v>296</v>
      </c>
      <c r="G295" s="2">
        <v>4.8</v>
      </c>
      <c r="H295" s="57">
        <v>10</v>
      </c>
      <c r="I295" s="6">
        <f t="shared" si="20"/>
        <v>1.0416666666666667</v>
      </c>
      <c r="J295" s="7" t="s">
        <v>16</v>
      </c>
      <c r="K295" s="58"/>
      <c r="L295" s="6">
        <f t="shared" si="23"/>
        <v>373.37500191193749</v>
      </c>
      <c r="M295" s="6">
        <f t="shared" si="24"/>
        <v>429.64833838973158</v>
      </c>
      <c r="N295" s="74">
        <f t="shared" si="21"/>
        <v>56.273336477794089</v>
      </c>
      <c r="O295" s="78">
        <f t="shared" si="22"/>
        <v>0.15071532960063153</v>
      </c>
    </row>
    <row r="296" spans="2:15" x14ac:dyDescent="0.2">
      <c r="B296" s="81">
        <v>41388</v>
      </c>
      <c r="C296" s="4" t="s">
        <v>293</v>
      </c>
      <c r="D296" s="5">
        <v>8</v>
      </c>
      <c r="E296" s="5">
        <v>1</v>
      </c>
      <c r="F296" s="17" t="s">
        <v>297</v>
      </c>
      <c r="G296" s="2">
        <v>2.59</v>
      </c>
      <c r="H296" s="57">
        <v>8</v>
      </c>
      <c r="I296" s="6">
        <f t="shared" si="20"/>
        <v>1.9305019305019306</v>
      </c>
      <c r="J296" s="7">
        <v>1</v>
      </c>
      <c r="K296" s="58">
        <f>H296*1.93</f>
        <v>15.44</v>
      </c>
      <c r="L296" s="6">
        <f t="shared" si="23"/>
        <v>375.30550384243941</v>
      </c>
      <c r="M296" s="6">
        <f t="shared" si="24"/>
        <v>445.08833838973158</v>
      </c>
      <c r="N296" s="74">
        <f t="shared" si="21"/>
        <v>69.782834547292168</v>
      </c>
      <c r="O296" s="78">
        <f t="shared" si="22"/>
        <v>0.18593608096029512</v>
      </c>
    </row>
    <row r="297" spans="2:15" x14ac:dyDescent="0.2">
      <c r="B297" s="81">
        <v>41388</v>
      </c>
      <c r="C297" s="4" t="s">
        <v>293</v>
      </c>
      <c r="D297" s="5">
        <v>8</v>
      </c>
      <c r="E297" s="5">
        <v>13</v>
      </c>
      <c r="F297" s="17" t="s">
        <v>298</v>
      </c>
      <c r="G297" s="2">
        <v>5.97</v>
      </c>
      <c r="H297" s="57">
        <v>7.5</v>
      </c>
      <c r="I297" s="6">
        <f t="shared" si="20"/>
        <v>0.83752093802345062</v>
      </c>
      <c r="J297" s="7" t="s">
        <v>16</v>
      </c>
      <c r="K297" s="58"/>
      <c r="L297" s="6">
        <f t="shared" si="23"/>
        <v>376.14302478046284</v>
      </c>
      <c r="M297" s="6">
        <f t="shared" si="24"/>
        <v>445.08833838973158</v>
      </c>
      <c r="N297" s="74">
        <f t="shared" si="21"/>
        <v>68.945313609268737</v>
      </c>
      <c r="O297" s="78">
        <f t="shared" si="22"/>
        <v>0.18329547291089315</v>
      </c>
    </row>
    <row r="298" spans="2:15" x14ac:dyDescent="0.2">
      <c r="B298" s="81">
        <v>41388</v>
      </c>
      <c r="C298" s="4" t="s">
        <v>154</v>
      </c>
      <c r="D298" s="5">
        <v>7</v>
      </c>
      <c r="E298" s="5">
        <v>6</v>
      </c>
      <c r="F298" s="17" t="s">
        <v>299</v>
      </c>
      <c r="G298" s="2">
        <v>2.9</v>
      </c>
      <c r="H298" s="57">
        <v>4.4000000000000004</v>
      </c>
      <c r="I298" s="6">
        <f t="shared" si="20"/>
        <v>1.7241379310344829</v>
      </c>
      <c r="J298" s="7">
        <v>3</v>
      </c>
      <c r="K298" s="58"/>
      <c r="L298" s="6">
        <f t="shared" si="23"/>
        <v>377.86716271149731</v>
      </c>
      <c r="M298" s="6">
        <f t="shared" si="24"/>
        <v>445.08833838973158</v>
      </c>
      <c r="N298" s="74">
        <f t="shared" si="21"/>
        <v>67.22117567823426</v>
      </c>
      <c r="O298" s="78">
        <f t="shared" si="22"/>
        <v>0.17789631466219208</v>
      </c>
    </row>
    <row r="299" spans="2:15" x14ac:dyDescent="0.2">
      <c r="B299" s="81">
        <v>41388</v>
      </c>
      <c r="C299" s="4" t="s">
        <v>154</v>
      </c>
      <c r="D299" s="5">
        <v>7</v>
      </c>
      <c r="E299" s="5">
        <v>4</v>
      </c>
      <c r="F299" s="17" t="s">
        <v>300</v>
      </c>
      <c r="G299" s="2">
        <v>3.67</v>
      </c>
      <c r="H299" s="57">
        <v>5</v>
      </c>
      <c r="I299" s="6">
        <f t="shared" si="20"/>
        <v>1.3623978201634879</v>
      </c>
      <c r="J299" s="7" t="s">
        <v>16</v>
      </c>
      <c r="K299" s="58"/>
      <c r="L299" s="6">
        <f t="shared" si="23"/>
        <v>379.22956053166081</v>
      </c>
      <c r="M299" s="6">
        <f t="shared" si="24"/>
        <v>445.08833838973158</v>
      </c>
      <c r="N299" s="74">
        <f t="shared" si="21"/>
        <v>65.858777858070766</v>
      </c>
      <c r="O299" s="78">
        <f t="shared" si="22"/>
        <v>0.17366467362338545</v>
      </c>
    </row>
    <row r="300" spans="2:15" x14ac:dyDescent="0.2">
      <c r="B300" s="81">
        <v>41389</v>
      </c>
      <c r="C300" s="4" t="s">
        <v>75</v>
      </c>
      <c r="D300" s="5">
        <v>4</v>
      </c>
      <c r="E300" s="5">
        <v>1</v>
      </c>
      <c r="F300" s="17" t="s">
        <v>301</v>
      </c>
      <c r="G300" s="2">
        <v>2.12</v>
      </c>
      <c r="H300" s="57">
        <v>5</v>
      </c>
      <c r="I300" s="6">
        <v>2.3584905660377355</v>
      </c>
      <c r="J300" s="7">
        <v>1</v>
      </c>
      <c r="K300" s="58">
        <v>11.792452830188678</v>
      </c>
      <c r="L300" s="6">
        <f t="shared" si="23"/>
        <v>381.58805109769855</v>
      </c>
      <c r="M300" s="6">
        <f t="shared" si="24"/>
        <v>456.88079121992024</v>
      </c>
      <c r="N300" s="74">
        <f t="shared" si="21"/>
        <v>75.292740122221687</v>
      </c>
      <c r="O300" s="78">
        <f t="shared" si="22"/>
        <v>0.19731419761606836</v>
      </c>
    </row>
    <row r="301" spans="2:15" x14ac:dyDescent="0.2">
      <c r="B301" s="81">
        <v>41389</v>
      </c>
      <c r="C301" s="4" t="s">
        <v>17</v>
      </c>
      <c r="D301" s="5">
        <v>4</v>
      </c>
      <c r="E301" s="5">
        <v>3</v>
      </c>
      <c r="F301" s="17" t="s">
        <v>302</v>
      </c>
      <c r="G301" s="2">
        <v>4.58</v>
      </c>
      <c r="H301" s="57">
        <v>7.5</v>
      </c>
      <c r="I301" s="6">
        <v>1.0917030567685588</v>
      </c>
      <c r="J301" s="7" t="s">
        <v>16</v>
      </c>
      <c r="K301" s="58"/>
      <c r="L301" s="6">
        <f t="shared" si="23"/>
        <v>382.6797541544671</v>
      </c>
      <c r="M301" s="6">
        <f t="shared" si="24"/>
        <v>456.88079121992024</v>
      </c>
      <c r="N301" s="74">
        <f t="shared" si="21"/>
        <v>74.201037065453136</v>
      </c>
      <c r="O301" s="78">
        <f t="shared" si="22"/>
        <v>0.1938985176506155</v>
      </c>
    </row>
    <row r="302" spans="2:15" x14ac:dyDescent="0.2">
      <c r="B302" s="81">
        <v>41389</v>
      </c>
      <c r="C302" s="4" t="s">
        <v>17</v>
      </c>
      <c r="D302" s="5">
        <v>4</v>
      </c>
      <c r="E302" s="5">
        <v>10</v>
      </c>
      <c r="F302" s="17" t="s">
        <v>303</v>
      </c>
      <c r="G302" s="2">
        <v>4.9000000000000004</v>
      </c>
      <c r="H302" s="57">
        <v>6</v>
      </c>
      <c r="I302" s="6">
        <v>1.0204081632653061</v>
      </c>
      <c r="J302" s="7" t="s">
        <v>16</v>
      </c>
      <c r="K302" s="58"/>
      <c r="L302" s="6">
        <f t="shared" si="23"/>
        <v>383.70016231773241</v>
      </c>
      <c r="M302" s="6">
        <f t="shared" si="24"/>
        <v>456.88079121992024</v>
      </c>
      <c r="N302" s="74">
        <f t="shared" si="21"/>
        <v>73.180628902187834</v>
      </c>
      <c r="O302" s="78">
        <f t="shared" si="22"/>
        <v>0.19072347652954288</v>
      </c>
    </row>
    <row r="303" spans="2:15" x14ac:dyDescent="0.2">
      <c r="B303" s="81">
        <v>41389</v>
      </c>
      <c r="C303" s="4" t="s">
        <v>17</v>
      </c>
      <c r="D303" s="5">
        <v>5</v>
      </c>
      <c r="E303" s="5">
        <v>3</v>
      </c>
      <c r="F303" s="17" t="s">
        <v>304</v>
      </c>
      <c r="G303" s="2">
        <v>3.7</v>
      </c>
      <c r="H303" s="57">
        <v>11</v>
      </c>
      <c r="I303" s="6">
        <v>1.3513513513513513</v>
      </c>
      <c r="J303" s="7" t="s">
        <v>16</v>
      </c>
      <c r="K303" s="58"/>
      <c r="L303" s="6">
        <f t="shared" si="23"/>
        <v>385.05151366908376</v>
      </c>
      <c r="M303" s="6">
        <f t="shared" si="24"/>
        <v>456.88079121992024</v>
      </c>
      <c r="N303" s="74">
        <f t="shared" si="21"/>
        <v>71.82927755083648</v>
      </c>
      <c r="O303" s="78">
        <f t="shared" si="22"/>
        <v>0.18654459208948107</v>
      </c>
    </row>
    <row r="304" spans="2:15" x14ac:dyDescent="0.2">
      <c r="B304" s="81">
        <v>41389</v>
      </c>
      <c r="C304" s="4" t="s">
        <v>17</v>
      </c>
      <c r="D304" s="5">
        <v>5</v>
      </c>
      <c r="E304" s="5">
        <v>12</v>
      </c>
      <c r="F304" s="17" t="s">
        <v>305</v>
      </c>
      <c r="G304" s="2">
        <v>4.79</v>
      </c>
      <c r="H304" s="57">
        <v>6</v>
      </c>
      <c r="I304" s="6">
        <v>1.0438413361169103</v>
      </c>
      <c r="J304" s="7">
        <v>1</v>
      </c>
      <c r="K304" s="58">
        <v>6.2630480167014619</v>
      </c>
      <c r="L304" s="6">
        <f t="shared" si="23"/>
        <v>386.09535500520064</v>
      </c>
      <c r="M304" s="6">
        <f t="shared" si="24"/>
        <v>463.14383923662172</v>
      </c>
      <c r="N304" s="74">
        <f t="shared" si="21"/>
        <v>77.048484231421071</v>
      </c>
      <c r="O304" s="78">
        <f t="shared" si="22"/>
        <v>0.19955817450946345</v>
      </c>
    </row>
    <row r="305" spans="2:15" x14ac:dyDescent="0.2">
      <c r="B305" s="81">
        <v>41389</v>
      </c>
      <c r="C305" s="4" t="s">
        <v>75</v>
      </c>
      <c r="D305" s="5">
        <v>8</v>
      </c>
      <c r="E305" s="5">
        <v>7</v>
      </c>
      <c r="F305" s="17" t="s">
        <v>306</v>
      </c>
      <c r="G305" s="2">
        <v>2.6</v>
      </c>
      <c r="H305" s="57">
        <v>3.05</v>
      </c>
      <c r="I305" s="6">
        <v>1.9230769230769229</v>
      </c>
      <c r="J305" s="7">
        <v>3</v>
      </c>
      <c r="K305" s="58"/>
      <c r="L305" s="6">
        <f t="shared" si="23"/>
        <v>388.01843192827755</v>
      </c>
      <c r="M305" s="6">
        <f t="shared" si="24"/>
        <v>463.14383923662172</v>
      </c>
      <c r="N305" s="74">
        <f t="shared" si="21"/>
        <v>75.125407308344165</v>
      </c>
      <c r="O305" s="78">
        <f t="shared" si="22"/>
        <v>0.19361298620533202</v>
      </c>
    </row>
    <row r="306" spans="2:15" x14ac:dyDescent="0.2">
      <c r="B306" s="81">
        <v>41389</v>
      </c>
      <c r="C306" s="4" t="s">
        <v>17</v>
      </c>
      <c r="D306" s="5">
        <v>8</v>
      </c>
      <c r="E306" s="5">
        <v>15</v>
      </c>
      <c r="F306" s="17" t="s">
        <v>307</v>
      </c>
      <c r="G306" s="2">
        <v>4</v>
      </c>
      <c r="H306" s="57">
        <v>5.5</v>
      </c>
      <c r="I306" s="6">
        <v>1.25</v>
      </c>
      <c r="J306" s="7">
        <v>2</v>
      </c>
      <c r="K306" s="58"/>
      <c r="L306" s="6">
        <f t="shared" si="23"/>
        <v>389.26843192827755</v>
      </c>
      <c r="M306" s="6">
        <f t="shared" si="24"/>
        <v>463.14383923662172</v>
      </c>
      <c r="N306" s="74">
        <f t="shared" si="21"/>
        <v>73.875407308344165</v>
      </c>
      <c r="O306" s="78">
        <f t="shared" si="22"/>
        <v>0.1897801137954995</v>
      </c>
    </row>
    <row r="307" spans="2:15" x14ac:dyDescent="0.2">
      <c r="B307" s="81">
        <v>41389</v>
      </c>
      <c r="C307" s="4" t="s">
        <v>17</v>
      </c>
      <c r="D307" s="5">
        <v>8</v>
      </c>
      <c r="E307" s="5">
        <v>4</v>
      </c>
      <c r="F307" s="17" t="s">
        <v>308</v>
      </c>
      <c r="G307" s="2">
        <v>4.88</v>
      </c>
      <c r="H307" s="57">
        <v>19</v>
      </c>
      <c r="I307" s="6">
        <v>1.0245901639344261</v>
      </c>
      <c r="J307" s="7" t="s">
        <v>16</v>
      </c>
      <c r="K307" s="58"/>
      <c r="L307" s="6">
        <f t="shared" si="23"/>
        <v>390.29302209221197</v>
      </c>
      <c r="M307" s="6">
        <f t="shared" si="24"/>
        <v>463.14383923662172</v>
      </c>
      <c r="N307" s="74">
        <f t="shared" si="21"/>
        <v>72.850817144409746</v>
      </c>
      <c r="O307" s="78">
        <f t="shared" si="22"/>
        <v>0.18665672461650559</v>
      </c>
    </row>
    <row r="308" spans="2:15" x14ac:dyDescent="0.2">
      <c r="B308" s="81">
        <v>41391</v>
      </c>
      <c r="C308" s="4" t="s">
        <v>19</v>
      </c>
      <c r="D308" s="5">
        <v>1</v>
      </c>
      <c r="E308" s="5">
        <v>2</v>
      </c>
      <c r="F308" s="17" t="s">
        <v>309</v>
      </c>
      <c r="G308" s="2">
        <v>3.32</v>
      </c>
      <c r="H308" s="57">
        <v>6.5</v>
      </c>
      <c r="I308" s="6">
        <f t="shared" ref="I308:I338" si="25">5/G308</f>
        <v>1.5060240963855422</v>
      </c>
      <c r="J308" s="7" t="s">
        <v>16</v>
      </c>
      <c r="K308" s="58"/>
      <c r="L308" s="6">
        <f t="shared" si="23"/>
        <v>391.79904618859752</v>
      </c>
      <c r="M308" s="6">
        <f t="shared" si="24"/>
        <v>463.14383923662172</v>
      </c>
      <c r="N308" s="74">
        <f t="shared" si="21"/>
        <v>71.344793048024201</v>
      </c>
      <c r="O308" s="78">
        <f t="shared" si="22"/>
        <v>0.18209537195677977</v>
      </c>
    </row>
    <row r="309" spans="2:15" x14ac:dyDescent="0.2">
      <c r="B309" s="81">
        <v>41391</v>
      </c>
      <c r="C309" s="4" t="s">
        <v>126</v>
      </c>
      <c r="D309" s="5">
        <v>2</v>
      </c>
      <c r="E309" s="5">
        <v>3</v>
      </c>
      <c r="F309" s="17" t="s">
        <v>240</v>
      </c>
      <c r="G309" s="2">
        <v>2.75</v>
      </c>
      <c r="H309" s="57">
        <v>3.3</v>
      </c>
      <c r="I309" s="6">
        <f t="shared" si="25"/>
        <v>1.8181818181818181</v>
      </c>
      <c r="J309" s="7">
        <v>2</v>
      </c>
      <c r="K309" s="58"/>
      <c r="L309" s="6">
        <f t="shared" si="23"/>
        <v>393.61722800677933</v>
      </c>
      <c r="M309" s="6">
        <f t="shared" si="24"/>
        <v>463.14383923662172</v>
      </c>
      <c r="N309" s="74">
        <f t="shared" si="21"/>
        <v>69.526611229842388</v>
      </c>
      <c r="O309" s="78">
        <f t="shared" si="22"/>
        <v>0.17663508170593825</v>
      </c>
    </row>
    <row r="310" spans="2:15" x14ac:dyDescent="0.2">
      <c r="B310" s="81">
        <v>41391</v>
      </c>
      <c r="C310" s="4" t="s">
        <v>58</v>
      </c>
      <c r="D310" s="5">
        <v>2</v>
      </c>
      <c r="E310" s="5">
        <v>8</v>
      </c>
      <c r="F310" s="17" t="s">
        <v>310</v>
      </c>
      <c r="G310" s="2">
        <v>4.17</v>
      </c>
      <c r="H310" s="57">
        <v>4.8</v>
      </c>
      <c r="I310" s="6">
        <f t="shared" si="25"/>
        <v>1.1990407673860912</v>
      </c>
      <c r="J310" s="7" t="s">
        <v>16</v>
      </c>
      <c r="K310" s="58"/>
      <c r="L310" s="6">
        <f t="shared" si="23"/>
        <v>394.81626877416539</v>
      </c>
      <c r="M310" s="6">
        <f t="shared" si="24"/>
        <v>463.14383923662172</v>
      </c>
      <c r="N310" s="74">
        <f t="shared" si="21"/>
        <v>68.327570462456322</v>
      </c>
      <c r="O310" s="78">
        <f t="shared" si="22"/>
        <v>0.17306168936402072</v>
      </c>
    </row>
    <row r="311" spans="2:15" x14ac:dyDescent="0.2">
      <c r="B311" s="81">
        <v>41391</v>
      </c>
      <c r="C311" s="4" t="s">
        <v>242</v>
      </c>
      <c r="D311" s="5">
        <v>2</v>
      </c>
      <c r="E311" s="5">
        <v>2</v>
      </c>
      <c r="F311" s="17" t="s">
        <v>193</v>
      </c>
      <c r="G311" s="2">
        <v>3.99</v>
      </c>
      <c r="H311" s="57">
        <v>5.75</v>
      </c>
      <c r="I311" s="6">
        <f t="shared" si="25"/>
        <v>1.2531328320802004</v>
      </c>
      <c r="J311" s="7">
        <v>2</v>
      </c>
      <c r="K311" s="58"/>
      <c r="L311" s="6">
        <f t="shared" si="23"/>
        <v>396.06940160624561</v>
      </c>
      <c r="M311" s="6">
        <f t="shared" si="24"/>
        <v>463.14383923662172</v>
      </c>
      <c r="N311" s="74">
        <f t="shared" si="21"/>
        <v>67.07443763037611</v>
      </c>
      <c r="O311" s="78">
        <f t="shared" si="22"/>
        <v>0.16935021326655902</v>
      </c>
    </row>
    <row r="312" spans="2:15" x14ac:dyDescent="0.2">
      <c r="B312" s="81">
        <v>41391</v>
      </c>
      <c r="C312" s="4" t="s">
        <v>242</v>
      </c>
      <c r="D312" s="5">
        <v>2</v>
      </c>
      <c r="E312" s="5">
        <v>3</v>
      </c>
      <c r="F312" s="17" t="s">
        <v>311</v>
      </c>
      <c r="G312" s="2">
        <v>4.7699999999999996</v>
      </c>
      <c r="H312" s="57">
        <v>7</v>
      </c>
      <c r="I312" s="6">
        <f t="shared" si="25"/>
        <v>1.0482180293501049</v>
      </c>
      <c r="J312" s="7" t="s">
        <v>16</v>
      </c>
      <c r="K312" s="58"/>
      <c r="L312" s="6">
        <f t="shared" si="23"/>
        <v>397.1176196355957</v>
      </c>
      <c r="M312" s="6">
        <f t="shared" si="24"/>
        <v>463.14383923662172</v>
      </c>
      <c r="N312" s="74">
        <f t="shared" si="21"/>
        <v>66.026219601026014</v>
      </c>
      <c r="O312" s="78">
        <f t="shared" si="22"/>
        <v>0.16626363660623569</v>
      </c>
    </row>
    <row r="313" spans="2:15" x14ac:dyDescent="0.2">
      <c r="B313" s="81">
        <v>41391</v>
      </c>
      <c r="C313" s="4" t="s">
        <v>242</v>
      </c>
      <c r="D313" s="5">
        <v>3</v>
      </c>
      <c r="E313" s="5">
        <v>2</v>
      </c>
      <c r="F313" s="17" t="s">
        <v>312</v>
      </c>
      <c r="G313" s="2">
        <v>4.0599999999999996</v>
      </c>
      <c r="H313" s="57">
        <v>5</v>
      </c>
      <c r="I313" s="6">
        <f t="shared" si="25"/>
        <v>1.2315270935960592</v>
      </c>
      <c r="J313" s="7" t="s">
        <v>16</v>
      </c>
      <c r="K313" s="58"/>
      <c r="L313" s="6">
        <f t="shared" si="23"/>
        <v>398.34914672919177</v>
      </c>
      <c r="M313" s="6">
        <f t="shared" si="24"/>
        <v>463.14383923662172</v>
      </c>
      <c r="N313" s="74">
        <f t="shared" si="21"/>
        <v>64.794692507429943</v>
      </c>
      <c r="O313" s="78">
        <f t="shared" si="22"/>
        <v>0.16265804267299983</v>
      </c>
    </row>
    <row r="314" spans="2:15" x14ac:dyDescent="0.2">
      <c r="B314" s="81">
        <v>41391</v>
      </c>
      <c r="C314" s="4" t="s">
        <v>126</v>
      </c>
      <c r="D314" s="5">
        <v>4</v>
      </c>
      <c r="E314" s="5">
        <v>7</v>
      </c>
      <c r="F314" s="17" t="s">
        <v>313</v>
      </c>
      <c r="G314" s="2">
        <v>4.8099999999999996</v>
      </c>
      <c r="H314" s="57">
        <v>17</v>
      </c>
      <c r="I314" s="6">
        <f t="shared" si="25"/>
        <v>1.0395010395010396</v>
      </c>
      <c r="J314" s="7" t="s">
        <v>16</v>
      </c>
      <c r="K314" s="58"/>
      <c r="L314" s="6">
        <f t="shared" si="23"/>
        <v>399.38864776869281</v>
      </c>
      <c r="M314" s="6">
        <f t="shared" si="24"/>
        <v>463.14383923662172</v>
      </c>
      <c r="N314" s="74">
        <f t="shared" si="21"/>
        <v>63.75519146792891</v>
      </c>
      <c r="O314" s="78">
        <f t="shared" si="22"/>
        <v>0.15963195705265246</v>
      </c>
    </row>
    <row r="315" spans="2:15" x14ac:dyDescent="0.2">
      <c r="B315" s="81">
        <v>41391</v>
      </c>
      <c r="C315" s="4" t="s">
        <v>126</v>
      </c>
      <c r="D315" s="5">
        <v>4</v>
      </c>
      <c r="E315" s="5">
        <v>1</v>
      </c>
      <c r="F315" s="17" t="s">
        <v>314</v>
      </c>
      <c r="G315" s="2">
        <v>5.63</v>
      </c>
      <c r="H315" s="57">
        <v>7.5</v>
      </c>
      <c r="I315" s="6">
        <f t="shared" si="25"/>
        <v>0.88809946714031973</v>
      </c>
      <c r="J315" s="7">
        <v>3</v>
      </c>
      <c r="K315" s="58"/>
      <c r="L315" s="6">
        <f t="shared" si="23"/>
        <v>400.27674723583311</v>
      </c>
      <c r="M315" s="6">
        <f t="shared" si="24"/>
        <v>463.14383923662172</v>
      </c>
      <c r="N315" s="74">
        <f t="shared" si="21"/>
        <v>62.867092000788602</v>
      </c>
      <c r="O315" s="78">
        <f t="shared" si="22"/>
        <v>0.15705906584613288</v>
      </c>
    </row>
    <row r="316" spans="2:15" x14ac:dyDescent="0.2">
      <c r="B316" s="81">
        <v>41391</v>
      </c>
      <c r="C316" s="4" t="s">
        <v>58</v>
      </c>
      <c r="D316" s="5">
        <v>4</v>
      </c>
      <c r="E316" s="5">
        <v>8</v>
      </c>
      <c r="F316" s="17" t="s">
        <v>315</v>
      </c>
      <c r="G316" s="2">
        <v>2.69</v>
      </c>
      <c r="H316" s="57">
        <v>3.4</v>
      </c>
      <c r="I316" s="6">
        <f t="shared" si="25"/>
        <v>1.8587360594795539</v>
      </c>
      <c r="J316" s="7">
        <v>2</v>
      </c>
      <c r="K316" s="58"/>
      <c r="L316" s="6">
        <f t="shared" si="23"/>
        <v>402.13548329531267</v>
      </c>
      <c r="M316" s="6">
        <f t="shared" si="24"/>
        <v>463.14383923662172</v>
      </c>
      <c r="N316" s="74">
        <f t="shared" si="21"/>
        <v>61.008355941309048</v>
      </c>
      <c r="O316" s="78">
        <f t="shared" si="22"/>
        <v>0.15171094935809701</v>
      </c>
    </row>
    <row r="317" spans="2:15" x14ac:dyDescent="0.2">
      <c r="B317" s="81">
        <v>41391</v>
      </c>
      <c r="C317" s="4" t="s">
        <v>19</v>
      </c>
      <c r="D317" s="5">
        <v>4</v>
      </c>
      <c r="E317" s="5">
        <v>8</v>
      </c>
      <c r="F317" s="17" t="s">
        <v>316</v>
      </c>
      <c r="G317" s="2">
        <v>3.32</v>
      </c>
      <c r="H317" s="57">
        <v>4</v>
      </c>
      <c r="I317" s="6">
        <f t="shared" si="25"/>
        <v>1.5060240963855422</v>
      </c>
      <c r="J317" s="7"/>
      <c r="K317" s="58"/>
      <c r="L317" s="6">
        <f t="shared" si="23"/>
        <v>403.64150739169821</v>
      </c>
      <c r="M317" s="6">
        <f t="shared" si="24"/>
        <v>463.14383923662172</v>
      </c>
      <c r="N317" s="74">
        <f t="shared" si="21"/>
        <v>59.502331844923503</v>
      </c>
      <c r="O317" s="78">
        <f t="shared" si="22"/>
        <v>0.14741380842972074</v>
      </c>
    </row>
    <row r="318" spans="2:15" x14ac:dyDescent="0.2">
      <c r="B318" s="81">
        <v>41391</v>
      </c>
      <c r="C318" s="4" t="s">
        <v>19</v>
      </c>
      <c r="D318" s="5">
        <v>5</v>
      </c>
      <c r="E318" s="5">
        <v>3</v>
      </c>
      <c r="F318" s="17" t="s">
        <v>317</v>
      </c>
      <c r="G318" s="2">
        <v>5.94</v>
      </c>
      <c r="H318" s="57">
        <v>12</v>
      </c>
      <c r="I318" s="6">
        <f t="shared" si="25"/>
        <v>0.84175084175084169</v>
      </c>
      <c r="J318" s="7">
        <v>1</v>
      </c>
      <c r="K318" s="58">
        <f>H318*0.84</f>
        <v>10.08</v>
      </c>
      <c r="L318" s="6">
        <f t="shared" si="23"/>
        <v>404.48325823344908</v>
      </c>
      <c r="M318" s="6">
        <f t="shared" si="24"/>
        <v>473.2238392366217</v>
      </c>
      <c r="N318" s="74">
        <f t="shared" si="21"/>
        <v>68.740581003172622</v>
      </c>
      <c r="O318" s="78">
        <f t="shared" si="22"/>
        <v>0.16994666553911789</v>
      </c>
    </row>
    <row r="319" spans="2:15" x14ac:dyDescent="0.2">
      <c r="B319" s="81">
        <v>41391</v>
      </c>
      <c r="C319" s="4" t="s">
        <v>19</v>
      </c>
      <c r="D319" s="5">
        <v>5</v>
      </c>
      <c r="E319" s="5">
        <v>4</v>
      </c>
      <c r="F319" s="17" t="s">
        <v>255</v>
      </c>
      <c r="G319" s="2">
        <v>7.99</v>
      </c>
      <c r="H319" s="57">
        <v>14</v>
      </c>
      <c r="I319" s="6">
        <f t="shared" si="25"/>
        <v>0.62578222778473092</v>
      </c>
      <c r="J319" s="7"/>
      <c r="K319" s="58"/>
      <c r="L319" s="6">
        <f t="shared" si="23"/>
        <v>405.1090404612338</v>
      </c>
      <c r="M319" s="6">
        <f t="shared" si="24"/>
        <v>473.2238392366217</v>
      </c>
      <c r="N319" s="74">
        <f t="shared" si="21"/>
        <v>68.114798775387897</v>
      </c>
      <c r="O319" s="78">
        <f t="shared" si="22"/>
        <v>0.16813941919893052</v>
      </c>
    </row>
    <row r="320" spans="2:15" x14ac:dyDescent="0.2">
      <c r="B320" s="81">
        <v>41391</v>
      </c>
      <c r="C320" s="4" t="s">
        <v>126</v>
      </c>
      <c r="D320" s="5">
        <v>6</v>
      </c>
      <c r="E320" s="5">
        <v>4</v>
      </c>
      <c r="F320" s="17" t="s">
        <v>318</v>
      </c>
      <c r="G320" s="2">
        <v>4.8</v>
      </c>
      <c r="H320" s="57">
        <v>8</v>
      </c>
      <c r="I320" s="6">
        <f t="shared" si="25"/>
        <v>1.0416666666666667</v>
      </c>
      <c r="J320" s="7" t="s">
        <v>16</v>
      </c>
      <c r="K320" s="58"/>
      <c r="L320" s="6">
        <f t="shared" si="23"/>
        <v>406.15070712790049</v>
      </c>
      <c r="M320" s="6">
        <f t="shared" si="24"/>
        <v>473.2238392366217</v>
      </c>
      <c r="N320" s="74">
        <f t="shared" si="21"/>
        <v>67.073132108721211</v>
      </c>
      <c r="O320" s="78">
        <f t="shared" si="22"/>
        <v>0.16514345766631716</v>
      </c>
    </row>
    <row r="321" spans="2:15" x14ac:dyDescent="0.2">
      <c r="B321" s="81">
        <v>41391</v>
      </c>
      <c r="C321" s="4" t="s">
        <v>126</v>
      </c>
      <c r="D321" s="5">
        <v>6</v>
      </c>
      <c r="E321" s="5">
        <v>2</v>
      </c>
      <c r="F321" s="17" t="s">
        <v>319</v>
      </c>
      <c r="G321" s="2">
        <v>5.82</v>
      </c>
      <c r="H321" s="57">
        <v>9.5</v>
      </c>
      <c r="I321" s="6">
        <f t="shared" si="25"/>
        <v>0.85910652920962194</v>
      </c>
      <c r="J321" s="7" t="s">
        <v>16</v>
      </c>
      <c r="K321" s="58"/>
      <c r="L321" s="6">
        <f t="shared" si="23"/>
        <v>407.0098136571101</v>
      </c>
      <c r="M321" s="6">
        <f t="shared" si="24"/>
        <v>473.2238392366217</v>
      </c>
      <c r="N321" s="74">
        <f t="shared" si="21"/>
        <v>66.214025579511599</v>
      </c>
      <c r="O321" s="78">
        <f t="shared" si="22"/>
        <v>0.16268410086862017</v>
      </c>
    </row>
    <row r="322" spans="2:15" x14ac:dyDescent="0.2">
      <c r="B322" s="81">
        <v>41391</v>
      </c>
      <c r="C322" s="4" t="s">
        <v>126</v>
      </c>
      <c r="D322" s="5">
        <v>6</v>
      </c>
      <c r="E322" s="5">
        <v>5</v>
      </c>
      <c r="F322" s="17" t="s">
        <v>320</v>
      </c>
      <c r="G322" s="2">
        <v>5.95</v>
      </c>
      <c r="H322" s="57">
        <v>15</v>
      </c>
      <c r="I322" s="6">
        <f t="shared" si="25"/>
        <v>0.84033613445378152</v>
      </c>
      <c r="J322" s="7" t="s">
        <v>16</v>
      </c>
      <c r="K322" s="58"/>
      <c r="L322" s="6">
        <f t="shared" si="23"/>
        <v>407.85014979156387</v>
      </c>
      <c r="M322" s="6">
        <f t="shared" si="24"/>
        <v>473.2238392366217</v>
      </c>
      <c r="N322" s="74">
        <f t="shared" si="21"/>
        <v>65.373689445057835</v>
      </c>
      <c r="O322" s="78">
        <f t="shared" si="22"/>
        <v>0.16028850174130804</v>
      </c>
    </row>
    <row r="323" spans="2:15" x14ac:dyDescent="0.2">
      <c r="B323" s="81">
        <v>41391</v>
      </c>
      <c r="C323" s="4" t="s">
        <v>58</v>
      </c>
      <c r="D323" s="5">
        <v>6</v>
      </c>
      <c r="E323" s="5">
        <v>2</v>
      </c>
      <c r="F323" s="17" t="s">
        <v>321</v>
      </c>
      <c r="G323" s="2">
        <v>4.4400000000000004</v>
      </c>
      <c r="H323" s="57">
        <v>6</v>
      </c>
      <c r="I323" s="6">
        <f t="shared" si="25"/>
        <v>1.1261261261261259</v>
      </c>
      <c r="J323" s="7" t="s">
        <v>16</v>
      </c>
      <c r="K323" s="58"/>
      <c r="L323" s="6">
        <f t="shared" si="23"/>
        <v>408.97627591768997</v>
      </c>
      <c r="M323" s="6">
        <f t="shared" si="24"/>
        <v>473.2238392366217</v>
      </c>
      <c r="N323" s="74">
        <f t="shared" si="21"/>
        <v>64.247563318931725</v>
      </c>
      <c r="O323" s="78">
        <f t="shared" si="22"/>
        <v>0.15709361912196126</v>
      </c>
    </row>
    <row r="324" spans="2:15" x14ac:dyDescent="0.2">
      <c r="B324" s="81">
        <v>41391</v>
      </c>
      <c r="C324" s="4" t="s">
        <v>19</v>
      </c>
      <c r="D324" s="5">
        <v>6</v>
      </c>
      <c r="E324" s="5">
        <v>2</v>
      </c>
      <c r="F324" s="17" t="s">
        <v>253</v>
      </c>
      <c r="G324" s="2">
        <v>5.54</v>
      </c>
      <c r="H324" s="57">
        <v>6.5</v>
      </c>
      <c r="I324" s="6">
        <f t="shared" si="25"/>
        <v>0.90252707581227432</v>
      </c>
      <c r="J324" s="7">
        <v>1</v>
      </c>
      <c r="K324" s="58">
        <f>H324*0.9</f>
        <v>5.8500000000000005</v>
      </c>
      <c r="L324" s="6">
        <f t="shared" si="23"/>
        <v>409.87880299350223</v>
      </c>
      <c r="M324" s="6">
        <f t="shared" si="24"/>
        <v>479.07383923662172</v>
      </c>
      <c r="N324" s="74">
        <f t="shared" ref="N324:N387" si="26">M324-L324</f>
        <v>69.195036243119489</v>
      </c>
      <c r="O324" s="78">
        <f t="shared" ref="O324:O387" si="27">N324/L324</f>
        <v>0.16881828418001024</v>
      </c>
    </row>
    <row r="325" spans="2:15" x14ac:dyDescent="0.2">
      <c r="B325" s="81">
        <v>41391</v>
      </c>
      <c r="C325" s="4" t="s">
        <v>126</v>
      </c>
      <c r="D325" s="5">
        <v>7</v>
      </c>
      <c r="E325" s="5">
        <v>8</v>
      </c>
      <c r="F325" s="17" t="s">
        <v>322</v>
      </c>
      <c r="G325" s="2">
        <v>4.32</v>
      </c>
      <c r="H325" s="57">
        <v>7</v>
      </c>
      <c r="I325" s="6">
        <f t="shared" si="25"/>
        <v>1.1574074074074074</v>
      </c>
      <c r="J325" s="7" t="s">
        <v>16</v>
      </c>
      <c r="K325" s="58"/>
      <c r="L325" s="6">
        <f t="shared" ref="L325:L388" si="28">L324+I325</f>
        <v>411.03621040090962</v>
      </c>
      <c r="M325" s="6">
        <f t="shared" ref="M325:M388" si="29">M324+K325</f>
        <v>479.07383923662172</v>
      </c>
      <c r="N325" s="74">
        <f t="shared" si="26"/>
        <v>68.037628835712098</v>
      </c>
      <c r="O325" s="78">
        <f t="shared" si="27"/>
        <v>0.1655270925385155</v>
      </c>
    </row>
    <row r="326" spans="2:15" x14ac:dyDescent="0.2">
      <c r="B326" s="81">
        <v>41391</v>
      </c>
      <c r="C326" s="4" t="s">
        <v>126</v>
      </c>
      <c r="D326" s="5">
        <v>7</v>
      </c>
      <c r="E326" s="5">
        <v>1</v>
      </c>
      <c r="F326" s="17" t="s">
        <v>323</v>
      </c>
      <c r="G326" s="2">
        <v>5.81</v>
      </c>
      <c r="H326" s="57">
        <v>21</v>
      </c>
      <c r="I326" s="6">
        <f t="shared" si="25"/>
        <v>0.86058519793459554</v>
      </c>
      <c r="J326" s="7" t="s">
        <v>16</v>
      </c>
      <c r="K326" s="58"/>
      <c r="L326" s="6">
        <f t="shared" si="28"/>
        <v>411.89679559884422</v>
      </c>
      <c r="M326" s="6">
        <f t="shared" si="29"/>
        <v>479.07383923662172</v>
      </c>
      <c r="N326" s="74">
        <f t="shared" si="26"/>
        <v>67.177043637777501</v>
      </c>
      <c r="O326" s="78">
        <f t="shared" si="27"/>
        <v>0.16309193068644984</v>
      </c>
    </row>
    <row r="327" spans="2:15" x14ac:dyDescent="0.2">
      <c r="B327" s="81">
        <v>41391</v>
      </c>
      <c r="C327" s="4" t="s">
        <v>19</v>
      </c>
      <c r="D327" s="5">
        <v>7</v>
      </c>
      <c r="E327" s="5">
        <v>1</v>
      </c>
      <c r="F327" s="17" t="s">
        <v>324</v>
      </c>
      <c r="G327" s="2">
        <v>3.5</v>
      </c>
      <c r="H327" s="57">
        <v>4.8</v>
      </c>
      <c r="I327" s="6">
        <f t="shared" si="25"/>
        <v>1.4285714285714286</v>
      </c>
      <c r="J327" s="7" t="s">
        <v>16</v>
      </c>
      <c r="K327" s="58"/>
      <c r="L327" s="6">
        <f t="shared" si="28"/>
        <v>413.32536702741567</v>
      </c>
      <c r="M327" s="6">
        <f t="shared" si="29"/>
        <v>479.07383923662172</v>
      </c>
      <c r="N327" s="74">
        <f t="shared" si="26"/>
        <v>65.748472209206057</v>
      </c>
      <c r="O327" s="78">
        <f t="shared" si="27"/>
        <v>0.15907195022183332</v>
      </c>
    </row>
    <row r="328" spans="2:15" x14ac:dyDescent="0.2">
      <c r="B328" s="81">
        <v>41391</v>
      </c>
      <c r="C328" s="4" t="s">
        <v>19</v>
      </c>
      <c r="D328" s="5">
        <v>7</v>
      </c>
      <c r="E328" s="5">
        <v>4</v>
      </c>
      <c r="F328" s="17" t="s">
        <v>325</v>
      </c>
      <c r="G328" s="2">
        <v>4.53</v>
      </c>
      <c r="H328" s="57">
        <v>13</v>
      </c>
      <c r="I328" s="6">
        <f t="shared" si="25"/>
        <v>1.1037527593818983</v>
      </c>
      <c r="J328" s="7" t="s">
        <v>16</v>
      </c>
      <c r="K328" s="58"/>
      <c r="L328" s="6">
        <f t="shared" si="28"/>
        <v>414.42911978679757</v>
      </c>
      <c r="M328" s="6">
        <f t="shared" si="29"/>
        <v>479.07383923662172</v>
      </c>
      <c r="N328" s="74">
        <f t="shared" si="26"/>
        <v>64.644719449824152</v>
      </c>
      <c r="O328" s="78">
        <f t="shared" si="27"/>
        <v>0.15598498359159832</v>
      </c>
    </row>
    <row r="329" spans="2:15" x14ac:dyDescent="0.2">
      <c r="B329" s="81">
        <v>41391</v>
      </c>
      <c r="C329" s="4" t="s">
        <v>19</v>
      </c>
      <c r="D329" s="5">
        <v>7</v>
      </c>
      <c r="E329" s="5">
        <v>9</v>
      </c>
      <c r="F329" s="17" t="s">
        <v>326</v>
      </c>
      <c r="G329" s="2">
        <v>5.47</v>
      </c>
      <c r="H329" s="57">
        <v>6.5</v>
      </c>
      <c r="I329" s="6">
        <f t="shared" si="25"/>
        <v>0.91407678244972579</v>
      </c>
      <c r="J329" s="7" t="s">
        <v>16</v>
      </c>
      <c r="K329" s="58"/>
      <c r="L329" s="6">
        <f t="shared" si="28"/>
        <v>415.34319656924731</v>
      </c>
      <c r="M329" s="6">
        <f t="shared" si="29"/>
        <v>479.07383923662172</v>
      </c>
      <c r="N329" s="74">
        <f t="shared" si="26"/>
        <v>63.730642667374411</v>
      </c>
      <c r="O329" s="78">
        <f t="shared" si="27"/>
        <v>0.15344092113171051</v>
      </c>
    </row>
    <row r="330" spans="2:15" x14ac:dyDescent="0.2">
      <c r="B330" s="81">
        <v>41391</v>
      </c>
      <c r="C330" s="4" t="s">
        <v>126</v>
      </c>
      <c r="D330" s="5">
        <v>8</v>
      </c>
      <c r="E330" s="5">
        <v>10</v>
      </c>
      <c r="F330" s="17" t="s">
        <v>327</v>
      </c>
      <c r="G330" s="2">
        <v>3.85</v>
      </c>
      <c r="H330" s="57">
        <v>9</v>
      </c>
      <c r="I330" s="6">
        <f t="shared" si="25"/>
        <v>1.2987012987012987</v>
      </c>
      <c r="J330" s="7" t="s">
        <v>16</v>
      </c>
      <c r="K330" s="58"/>
      <c r="L330" s="6">
        <f t="shared" si="28"/>
        <v>416.64189786794861</v>
      </c>
      <c r="M330" s="6">
        <f t="shared" si="29"/>
        <v>479.07383923662172</v>
      </c>
      <c r="N330" s="74">
        <f t="shared" si="26"/>
        <v>62.431941368673108</v>
      </c>
      <c r="O330" s="78">
        <f t="shared" si="27"/>
        <v>0.14984556687205861</v>
      </c>
    </row>
    <row r="331" spans="2:15" x14ac:dyDescent="0.2">
      <c r="B331" s="81">
        <v>41391</v>
      </c>
      <c r="C331" s="4" t="s">
        <v>126</v>
      </c>
      <c r="D331" s="5">
        <v>8</v>
      </c>
      <c r="E331" s="5">
        <v>4</v>
      </c>
      <c r="F331" s="17" t="s">
        <v>328</v>
      </c>
      <c r="G331" s="2">
        <v>5.95</v>
      </c>
      <c r="H331" s="57">
        <v>6</v>
      </c>
      <c r="I331" s="6">
        <f t="shared" si="25"/>
        <v>0.84033613445378152</v>
      </c>
      <c r="J331" s="7">
        <v>3</v>
      </c>
      <c r="K331" s="58"/>
      <c r="L331" s="6">
        <f t="shared" si="28"/>
        <v>417.48223400240238</v>
      </c>
      <c r="M331" s="6">
        <f t="shared" si="29"/>
        <v>479.07383923662172</v>
      </c>
      <c r="N331" s="74">
        <f t="shared" si="26"/>
        <v>61.591605234219344</v>
      </c>
      <c r="O331" s="78">
        <f t="shared" si="27"/>
        <v>0.1475310808887377</v>
      </c>
    </row>
    <row r="332" spans="2:15" x14ac:dyDescent="0.2">
      <c r="B332" s="81">
        <v>41391</v>
      </c>
      <c r="C332" s="4" t="s">
        <v>58</v>
      </c>
      <c r="D332" s="5">
        <v>8</v>
      </c>
      <c r="E332" s="5">
        <v>6</v>
      </c>
      <c r="F332" s="17" t="s">
        <v>329</v>
      </c>
      <c r="G332" s="2">
        <v>5.46</v>
      </c>
      <c r="H332" s="57">
        <v>5.5</v>
      </c>
      <c r="I332" s="6">
        <f t="shared" si="25"/>
        <v>0.91575091575091572</v>
      </c>
      <c r="J332" s="7">
        <v>1</v>
      </c>
      <c r="K332" s="58">
        <f>H332*0.92</f>
        <v>5.0600000000000005</v>
      </c>
      <c r="L332" s="6">
        <f t="shared" si="28"/>
        <v>418.39798491815327</v>
      </c>
      <c r="M332" s="6">
        <f t="shared" si="29"/>
        <v>484.13383923662172</v>
      </c>
      <c r="N332" s="74">
        <f t="shared" si="26"/>
        <v>65.735854318468455</v>
      </c>
      <c r="O332" s="78">
        <f t="shared" si="27"/>
        <v>0.15711321920283067</v>
      </c>
    </row>
    <row r="333" spans="2:15" x14ac:dyDescent="0.2">
      <c r="B333" s="81">
        <v>41391</v>
      </c>
      <c r="C333" s="4" t="s">
        <v>58</v>
      </c>
      <c r="D333" s="5">
        <v>8</v>
      </c>
      <c r="E333" s="5">
        <v>16</v>
      </c>
      <c r="F333" s="17" t="s">
        <v>330</v>
      </c>
      <c r="G333" s="2">
        <v>5.82</v>
      </c>
      <c r="H333" s="57">
        <v>7</v>
      </c>
      <c r="I333" s="6">
        <f t="shared" si="25"/>
        <v>0.85910652920962194</v>
      </c>
      <c r="J333" s="7" t="s">
        <v>16</v>
      </c>
      <c r="K333" s="58"/>
      <c r="L333" s="6">
        <f t="shared" si="28"/>
        <v>419.25709144736288</v>
      </c>
      <c r="M333" s="6">
        <f t="shared" si="29"/>
        <v>484.13383923662172</v>
      </c>
      <c r="N333" s="74">
        <f t="shared" si="26"/>
        <v>64.876747789258843</v>
      </c>
      <c r="O333" s="78">
        <f t="shared" si="27"/>
        <v>0.15474215967412927</v>
      </c>
    </row>
    <row r="334" spans="2:15" x14ac:dyDescent="0.2">
      <c r="B334" s="81">
        <v>41391</v>
      </c>
      <c r="C334" s="4" t="s">
        <v>19</v>
      </c>
      <c r="D334" s="5">
        <v>8</v>
      </c>
      <c r="E334" s="5">
        <v>2</v>
      </c>
      <c r="F334" s="17" t="s">
        <v>331</v>
      </c>
      <c r="G334" s="2">
        <v>5.01</v>
      </c>
      <c r="H334" s="57">
        <v>14</v>
      </c>
      <c r="I334" s="6">
        <f t="shared" si="25"/>
        <v>0.99800399201596812</v>
      </c>
      <c r="J334" s="7">
        <v>1</v>
      </c>
      <c r="K334" s="58">
        <f>H334*1</f>
        <v>14</v>
      </c>
      <c r="L334" s="6">
        <f t="shared" si="28"/>
        <v>420.25509543937886</v>
      </c>
      <c r="M334" s="6">
        <f t="shared" si="29"/>
        <v>498.13383923662172</v>
      </c>
      <c r="N334" s="74">
        <f t="shared" si="26"/>
        <v>77.878743797242862</v>
      </c>
      <c r="O334" s="78">
        <f t="shared" si="27"/>
        <v>0.18531302687911549</v>
      </c>
    </row>
    <row r="335" spans="2:15" x14ac:dyDescent="0.2">
      <c r="B335" s="81">
        <v>41391</v>
      </c>
      <c r="C335" s="4" t="s">
        <v>24</v>
      </c>
      <c r="D335" s="5">
        <v>5</v>
      </c>
      <c r="E335" s="5">
        <v>7</v>
      </c>
      <c r="F335" s="17" t="s">
        <v>332</v>
      </c>
      <c r="G335" s="2">
        <v>5.16</v>
      </c>
      <c r="H335" s="57">
        <v>12</v>
      </c>
      <c r="I335" s="6">
        <f t="shared" si="25"/>
        <v>0.96899224806201545</v>
      </c>
      <c r="J335" s="7" t="s">
        <v>16</v>
      </c>
      <c r="K335" s="58"/>
      <c r="L335" s="6">
        <f t="shared" si="28"/>
        <v>421.22408768744089</v>
      </c>
      <c r="M335" s="6">
        <f t="shared" si="29"/>
        <v>498.13383923662172</v>
      </c>
      <c r="N335" s="74">
        <f t="shared" si="26"/>
        <v>76.909751549180839</v>
      </c>
      <c r="O335" s="78">
        <f t="shared" si="27"/>
        <v>0.18258630927642927</v>
      </c>
    </row>
    <row r="336" spans="2:15" x14ac:dyDescent="0.2">
      <c r="B336" s="81">
        <v>41391</v>
      </c>
      <c r="C336" s="4" t="s">
        <v>24</v>
      </c>
      <c r="D336" s="5">
        <v>5</v>
      </c>
      <c r="E336" s="5">
        <v>4</v>
      </c>
      <c r="F336" s="17" t="s">
        <v>333</v>
      </c>
      <c r="G336" s="2">
        <v>5.51</v>
      </c>
      <c r="H336" s="57">
        <v>5</v>
      </c>
      <c r="I336" s="6">
        <f t="shared" si="25"/>
        <v>0.90744101633393837</v>
      </c>
      <c r="J336" s="7" t="s">
        <v>16</v>
      </c>
      <c r="K336" s="58"/>
      <c r="L336" s="6">
        <f t="shared" si="28"/>
        <v>422.13152870377485</v>
      </c>
      <c r="M336" s="6">
        <f t="shared" si="29"/>
        <v>498.13383923662172</v>
      </c>
      <c r="N336" s="74">
        <f t="shared" si="26"/>
        <v>76.002310532846877</v>
      </c>
      <c r="O336" s="78">
        <f t="shared" si="27"/>
        <v>0.18004414587610792</v>
      </c>
    </row>
    <row r="337" spans="2:15" x14ac:dyDescent="0.2">
      <c r="B337" s="81">
        <v>41391</v>
      </c>
      <c r="C337" s="4" t="s">
        <v>24</v>
      </c>
      <c r="D337" s="5">
        <v>5</v>
      </c>
      <c r="E337" s="5">
        <v>5</v>
      </c>
      <c r="F337" s="17" t="s">
        <v>334</v>
      </c>
      <c r="G337" s="2">
        <v>5.93</v>
      </c>
      <c r="H337" s="57">
        <v>6.5</v>
      </c>
      <c r="I337" s="6">
        <f t="shared" si="25"/>
        <v>0.84317032040472184</v>
      </c>
      <c r="J337" s="7" t="s">
        <v>16</v>
      </c>
      <c r="K337" s="58"/>
      <c r="L337" s="6">
        <f t="shared" si="28"/>
        <v>422.97469902417959</v>
      </c>
      <c r="M337" s="6">
        <f t="shared" si="29"/>
        <v>498.13383923662172</v>
      </c>
      <c r="N337" s="74">
        <f t="shared" si="26"/>
        <v>75.159140212442139</v>
      </c>
      <c r="O337" s="78">
        <f t="shared" si="27"/>
        <v>0.1776918108478768</v>
      </c>
    </row>
    <row r="338" spans="2:15" x14ac:dyDescent="0.2">
      <c r="B338" s="81">
        <v>41391</v>
      </c>
      <c r="C338" s="4" t="s">
        <v>24</v>
      </c>
      <c r="D338" s="5">
        <v>6</v>
      </c>
      <c r="E338" s="5">
        <v>2</v>
      </c>
      <c r="F338" s="17" t="s">
        <v>153</v>
      </c>
      <c r="G338" s="2">
        <v>3.45</v>
      </c>
      <c r="H338" s="57">
        <v>5</v>
      </c>
      <c r="I338" s="6">
        <f t="shared" si="25"/>
        <v>1.4492753623188406</v>
      </c>
      <c r="J338" s="7" t="s">
        <v>16</v>
      </c>
      <c r="K338" s="58"/>
      <c r="L338" s="6">
        <f t="shared" si="28"/>
        <v>424.4239743864984</v>
      </c>
      <c r="M338" s="6">
        <f t="shared" si="29"/>
        <v>498.13383923662172</v>
      </c>
      <c r="N338" s="74">
        <f t="shared" si="26"/>
        <v>73.709864850123324</v>
      </c>
      <c r="O338" s="78">
        <f t="shared" si="27"/>
        <v>0.17367036100321706</v>
      </c>
    </row>
    <row r="339" spans="2:15" x14ac:dyDescent="0.2">
      <c r="B339" s="81">
        <v>41395</v>
      </c>
      <c r="C339" s="9" t="s">
        <v>335</v>
      </c>
      <c r="D339" s="10">
        <v>3</v>
      </c>
      <c r="E339" s="10">
        <v>3</v>
      </c>
      <c r="F339" s="3" t="s">
        <v>336</v>
      </c>
      <c r="G339" s="2">
        <v>2.69</v>
      </c>
      <c r="H339" s="57">
        <v>13</v>
      </c>
      <c r="I339" s="10">
        <f t="shared" ref="I339:I358" si="30">ROUND(5/G339,2)</f>
        <v>1.86</v>
      </c>
      <c r="J339" s="7">
        <v>1</v>
      </c>
      <c r="K339" s="58">
        <f>1.86*H339</f>
        <v>24.18</v>
      </c>
      <c r="L339" s="6">
        <f t="shared" si="28"/>
        <v>426.28397438649841</v>
      </c>
      <c r="M339" s="6">
        <f t="shared" si="29"/>
        <v>522.31383923662167</v>
      </c>
      <c r="N339" s="74">
        <f t="shared" si="26"/>
        <v>96.029864850123261</v>
      </c>
      <c r="O339" s="78">
        <f t="shared" si="27"/>
        <v>0.2252720501358936</v>
      </c>
    </row>
    <row r="340" spans="2:15" x14ac:dyDescent="0.2">
      <c r="B340" s="81">
        <v>41395</v>
      </c>
      <c r="C340" s="9" t="s">
        <v>335</v>
      </c>
      <c r="D340" s="10">
        <v>3</v>
      </c>
      <c r="E340" s="10">
        <v>14</v>
      </c>
      <c r="F340" s="3" t="s">
        <v>337</v>
      </c>
      <c r="G340" s="2">
        <v>5.65</v>
      </c>
      <c r="H340" s="61">
        <v>21</v>
      </c>
      <c r="I340" s="10">
        <f t="shared" si="30"/>
        <v>0.88</v>
      </c>
      <c r="J340" s="7" t="s">
        <v>16</v>
      </c>
      <c r="K340" s="58"/>
      <c r="L340" s="6">
        <f t="shared" si="28"/>
        <v>427.16397438649841</v>
      </c>
      <c r="M340" s="6">
        <f t="shared" si="29"/>
        <v>522.31383923662167</v>
      </c>
      <c r="N340" s="74">
        <f t="shared" si="26"/>
        <v>95.149864850123265</v>
      </c>
      <c r="O340" s="78">
        <f t="shared" si="27"/>
        <v>0.22274786863002535</v>
      </c>
    </row>
    <row r="341" spans="2:15" x14ac:dyDescent="0.2">
      <c r="B341" s="81">
        <v>41395</v>
      </c>
      <c r="C341" s="9" t="s">
        <v>30</v>
      </c>
      <c r="D341" s="10">
        <v>5</v>
      </c>
      <c r="E341" s="10">
        <v>5</v>
      </c>
      <c r="F341" s="3" t="s">
        <v>338</v>
      </c>
      <c r="G341" s="2">
        <v>4.5199999999999996</v>
      </c>
      <c r="H341" s="57">
        <v>11</v>
      </c>
      <c r="I341" s="10">
        <f t="shared" si="30"/>
        <v>1.1100000000000001</v>
      </c>
      <c r="J341" s="7" t="s">
        <v>16</v>
      </c>
      <c r="K341" s="58"/>
      <c r="L341" s="6">
        <f t="shared" si="28"/>
        <v>428.27397438649842</v>
      </c>
      <c r="M341" s="6">
        <f t="shared" si="29"/>
        <v>522.31383923662167</v>
      </c>
      <c r="N341" s="74">
        <f t="shared" si="26"/>
        <v>94.039864850123251</v>
      </c>
      <c r="O341" s="78">
        <f t="shared" si="27"/>
        <v>0.21957875209399583</v>
      </c>
    </row>
    <row r="342" spans="2:15" x14ac:dyDescent="0.2">
      <c r="B342" s="81">
        <v>41395</v>
      </c>
      <c r="C342" s="9" t="s">
        <v>30</v>
      </c>
      <c r="D342" s="10">
        <v>5</v>
      </c>
      <c r="E342" s="10">
        <v>10</v>
      </c>
      <c r="F342" s="3" t="s">
        <v>339</v>
      </c>
      <c r="G342" s="2">
        <v>4.6900000000000004</v>
      </c>
      <c r="H342" s="57">
        <v>5</v>
      </c>
      <c r="I342" s="10">
        <f t="shared" si="30"/>
        <v>1.07</v>
      </c>
      <c r="J342" s="7">
        <v>1</v>
      </c>
      <c r="K342" s="58">
        <f>1.07*H342</f>
        <v>5.3500000000000005</v>
      </c>
      <c r="L342" s="6">
        <f t="shared" si="28"/>
        <v>429.34397438649842</v>
      </c>
      <c r="M342" s="6">
        <f t="shared" si="29"/>
        <v>527.6638392366217</v>
      </c>
      <c r="N342" s="74">
        <f t="shared" si="26"/>
        <v>98.319864850123281</v>
      </c>
      <c r="O342" s="78">
        <f t="shared" si="27"/>
        <v>0.22900022060543712</v>
      </c>
    </row>
    <row r="343" spans="2:15" x14ac:dyDescent="0.2">
      <c r="B343" s="81">
        <v>41395</v>
      </c>
      <c r="C343" s="9" t="s">
        <v>30</v>
      </c>
      <c r="D343" s="10">
        <v>5</v>
      </c>
      <c r="E343" s="10">
        <v>8</v>
      </c>
      <c r="F343" s="3" t="s">
        <v>340</v>
      </c>
      <c r="G343" s="2">
        <v>5.87</v>
      </c>
      <c r="H343" s="57">
        <v>15</v>
      </c>
      <c r="I343" s="10">
        <f t="shared" si="30"/>
        <v>0.85</v>
      </c>
      <c r="J343" s="7">
        <v>3</v>
      </c>
      <c r="K343" s="58"/>
      <c r="L343" s="6">
        <f t="shared" si="28"/>
        <v>430.19397438649844</v>
      </c>
      <c r="M343" s="6">
        <f t="shared" si="29"/>
        <v>527.6638392366217</v>
      </c>
      <c r="N343" s="74">
        <f t="shared" si="26"/>
        <v>97.469864850123258</v>
      </c>
      <c r="O343" s="78">
        <f t="shared" si="27"/>
        <v>0.22657189698931854</v>
      </c>
    </row>
    <row r="344" spans="2:15" x14ac:dyDescent="0.2">
      <c r="B344" s="81">
        <v>41395</v>
      </c>
      <c r="C344" s="9" t="s">
        <v>75</v>
      </c>
      <c r="D344" s="10">
        <v>4</v>
      </c>
      <c r="E344" s="10">
        <v>5</v>
      </c>
      <c r="F344" s="3" t="s">
        <v>341</v>
      </c>
      <c r="G344" s="2">
        <v>2.69</v>
      </c>
      <c r="H344" s="57">
        <v>3.8</v>
      </c>
      <c r="I344" s="10">
        <f t="shared" si="30"/>
        <v>1.86</v>
      </c>
      <c r="J344" s="7">
        <v>3</v>
      </c>
      <c r="K344" s="58"/>
      <c r="L344" s="6">
        <f t="shared" si="28"/>
        <v>432.05397438649845</v>
      </c>
      <c r="M344" s="6">
        <f t="shared" si="29"/>
        <v>527.6638392366217</v>
      </c>
      <c r="N344" s="74">
        <f t="shared" si="26"/>
        <v>95.609864850123245</v>
      </c>
      <c r="O344" s="78">
        <f t="shared" si="27"/>
        <v>0.22129148328258272</v>
      </c>
    </row>
    <row r="345" spans="2:15" x14ac:dyDescent="0.2">
      <c r="B345" s="81">
        <v>41395</v>
      </c>
      <c r="C345" s="9" t="s">
        <v>75</v>
      </c>
      <c r="D345" s="10">
        <v>4</v>
      </c>
      <c r="E345" s="10">
        <v>6</v>
      </c>
      <c r="F345" s="3" t="s">
        <v>342</v>
      </c>
      <c r="G345" s="2">
        <v>4.5</v>
      </c>
      <c r="H345" s="57">
        <v>9</v>
      </c>
      <c r="I345" s="10">
        <f t="shared" si="30"/>
        <v>1.1100000000000001</v>
      </c>
      <c r="J345" s="7">
        <v>1</v>
      </c>
      <c r="K345" s="58">
        <f>1.11*H345</f>
        <v>9.99</v>
      </c>
      <c r="L345" s="6">
        <f t="shared" si="28"/>
        <v>433.16397438649847</v>
      </c>
      <c r="M345" s="6">
        <f t="shared" si="29"/>
        <v>537.65383923662171</v>
      </c>
      <c r="N345" s="74">
        <f t="shared" si="26"/>
        <v>104.48986485012324</v>
      </c>
      <c r="O345" s="78">
        <f t="shared" si="27"/>
        <v>0.24122473480883305</v>
      </c>
    </row>
    <row r="346" spans="2:15" x14ac:dyDescent="0.2">
      <c r="B346" s="81">
        <v>41395</v>
      </c>
      <c r="C346" s="9" t="s">
        <v>335</v>
      </c>
      <c r="D346" s="10">
        <v>6</v>
      </c>
      <c r="E346" s="10">
        <v>4</v>
      </c>
      <c r="F346" s="3" t="s">
        <v>343</v>
      </c>
      <c r="G346" s="2">
        <v>3.17</v>
      </c>
      <c r="H346" s="57">
        <v>3.2</v>
      </c>
      <c r="I346" s="10">
        <f t="shared" si="30"/>
        <v>1.58</v>
      </c>
      <c r="J346" s="7" t="s">
        <v>16</v>
      </c>
      <c r="K346" s="58"/>
      <c r="L346" s="6">
        <f t="shared" si="28"/>
        <v>434.74397438649845</v>
      </c>
      <c r="M346" s="6">
        <f t="shared" si="29"/>
        <v>537.65383923662171</v>
      </c>
      <c r="N346" s="74">
        <f t="shared" si="26"/>
        <v>102.90986485012326</v>
      </c>
      <c r="O346" s="78">
        <f t="shared" si="27"/>
        <v>0.2367137232789655</v>
      </c>
    </row>
    <row r="347" spans="2:15" x14ac:dyDescent="0.2">
      <c r="B347" s="81">
        <v>41395</v>
      </c>
      <c r="C347" s="9" t="s">
        <v>335</v>
      </c>
      <c r="D347" s="10">
        <v>6</v>
      </c>
      <c r="E347" s="10">
        <v>2</v>
      </c>
      <c r="F347" s="3" t="s">
        <v>344</v>
      </c>
      <c r="G347" s="2">
        <v>5.3</v>
      </c>
      <c r="H347" s="57">
        <v>9</v>
      </c>
      <c r="I347" s="10">
        <f t="shared" si="30"/>
        <v>0.94</v>
      </c>
      <c r="J347" s="7" t="s">
        <v>16</v>
      </c>
      <c r="K347" s="58"/>
      <c r="L347" s="6">
        <f t="shared" si="28"/>
        <v>435.68397438649845</v>
      </c>
      <c r="M347" s="6">
        <f t="shared" si="29"/>
        <v>537.65383923662171</v>
      </c>
      <c r="N347" s="74">
        <f t="shared" si="26"/>
        <v>101.96986485012326</v>
      </c>
      <c r="O347" s="78">
        <f t="shared" si="27"/>
        <v>0.23404547985431534</v>
      </c>
    </row>
    <row r="348" spans="2:15" x14ac:dyDescent="0.2">
      <c r="B348" s="81">
        <v>41395</v>
      </c>
      <c r="C348" s="9" t="s">
        <v>335</v>
      </c>
      <c r="D348" s="10">
        <v>7</v>
      </c>
      <c r="E348" s="10">
        <v>5</v>
      </c>
      <c r="F348" s="3" t="s">
        <v>345</v>
      </c>
      <c r="G348" s="2">
        <v>5.91</v>
      </c>
      <c r="H348" s="57">
        <v>6.5</v>
      </c>
      <c r="I348" s="10">
        <f t="shared" si="30"/>
        <v>0.85</v>
      </c>
      <c r="J348" s="7" t="s">
        <v>16</v>
      </c>
      <c r="K348" s="58"/>
      <c r="L348" s="6">
        <f t="shared" si="28"/>
        <v>436.53397438649847</v>
      </c>
      <c r="M348" s="6">
        <f t="shared" si="29"/>
        <v>537.65383923662171</v>
      </c>
      <c r="N348" s="74">
        <f t="shared" si="26"/>
        <v>101.11986485012324</v>
      </c>
      <c r="O348" s="78">
        <f t="shared" si="27"/>
        <v>0.23164260007995099</v>
      </c>
    </row>
    <row r="349" spans="2:15" x14ac:dyDescent="0.2">
      <c r="B349" s="81">
        <v>41395</v>
      </c>
      <c r="C349" s="9" t="s">
        <v>75</v>
      </c>
      <c r="D349" s="10">
        <v>6</v>
      </c>
      <c r="E349" s="10">
        <v>11</v>
      </c>
      <c r="F349" s="3" t="s">
        <v>346</v>
      </c>
      <c r="G349" s="2">
        <v>4.13</v>
      </c>
      <c r="H349" s="57">
        <v>7</v>
      </c>
      <c r="I349" s="10">
        <f t="shared" si="30"/>
        <v>1.21</v>
      </c>
      <c r="J349" s="7" t="s">
        <v>16</v>
      </c>
      <c r="K349" s="58"/>
      <c r="L349" s="6">
        <f t="shared" si="28"/>
        <v>437.74397438649845</v>
      </c>
      <c r="M349" s="6">
        <f t="shared" si="29"/>
        <v>537.65383923662171</v>
      </c>
      <c r="N349" s="74">
        <f t="shared" si="26"/>
        <v>99.909864850123256</v>
      </c>
      <c r="O349" s="78">
        <f t="shared" si="27"/>
        <v>0.22823812706993329</v>
      </c>
    </row>
    <row r="350" spans="2:15" x14ac:dyDescent="0.2">
      <c r="B350" s="81">
        <v>41395</v>
      </c>
      <c r="C350" s="9" t="s">
        <v>75</v>
      </c>
      <c r="D350" s="10">
        <v>6</v>
      </c>
      <c r="E350" s="10">
        <v>4</v>
      </c>
      <c r="F350" s="3" t="s">
        <v>273</v>
      </c>
      <c r="G350" s="2">
        <v>5.14</v>
      </c>
      <c r="H350" s="57">
        <v>11</v>
      </c>
      <c r="I350" s="10">
        <f t="shared" si="30"/>
        <v>0.97</v>
      </c>
      <c r="J350" s="7">
        <v>1</v>
      </c>
      <c r="K350" s="58">
        <f>0.97*H350</f>
        <v>10.67</v>
      </c>
      <c r="L350" s="6">
        <f t="shared" si="28"/>
        <v>438.71397438649848</v>
      </c>
      <c r="M350" s="6">
        <f t="shared" si="29"/>
        <v>548.32383923662167</v>
      </c>
      <c r="N350" s="74">
        <f t="shared" si="26"/>
        <v>109.60986485012319</v>
      </c>
      <c r="O350" s="78">
        <f t="shared" si="27"/>
        <v>0.24984356836000632</v>
      </c>
    </row>
    <row r="351" spans="2:15" x14ac:dyDescent="0.2">
      <c r="B351" s="81">
        <v>41395</v>
      </c>
      <c r="C351" s="9" t="s">
        <v>30</v>
      </c>
      <c r="D351" s="10">
        <v>8</v>
      </c>
      <c r="E351" s="10">
        <v>2</v>
      </c>
      <c r="F351" s="3" t="s">
        <v>347</v>
      </c>
      <c r="G351" s="2">
        <v>4.08</v>
      </c>
      <c r="H351" s="61">
        <v>4.2</v>
      </c>
      <c r="I351" s="10">
        <f t="shared" si="30"/>
        <v>1.23</v>
      </c>
      <c r="J351" s="7" t="s">
        <v>16</v>
      </c>
      <c r="K351" s="58"/>
      <c r="L351" s="6">
        <f t="shared" si="28"/>
        <v>439.9439743864985</v>
      </c>
      <c r="M351" s="6">
        <f t="shared" si="29"/>
        <v>548.32383923662167</v>
      </c>
      <c r="N351" s="74">
        <f t="shared" si="26"/>
        <v>108.37986485012317</v>
      </c>
      <c r="O351" s="78">
        <f t="shared" si="27"/>
        <v>0.24634924253993659</v>
      </c>
    </row>
    <row r="352" spans="2:15" x14ac:dyDescent="0.2">
      <c r="B352" s="81">
        <v>41395</v>
      </c>
      <c r="C352" s="9" t="s">
        <v>30</v>
      </c>
      <c r="D352" s="10">
        <v>8</v>
      </c>
      <c r="E352" s="10">
        <v>6</v>
      </c>
      <c r="F352" s="3" t="s">
        <v>348</v>
      </c>
      <c r="G352" s="2">
        <v>4.6500000000000004</v>
      </c>
      <c r="H352" s="61">
        <v>6.5</v>
      </c>
      <c r="I352" s="10">
        <f t="shared" si="30"/>
        <v>1.08</v>
      </c>
      <c r="J352" s="7">
        <v>2</v>
      </c>
      <c r="K352" s="58"/>
      <c r="L352" s="6">
        <f t="shared" si="28"/>
        <v>441.02397438649848</v>
      </c>
      <c r="M352" s="6">
        <f t="shared" si="29"/>
        <v>548.32383923662167</v>
      </c>
      <c r="N352" s="74">
        <f t="shared" si="26"/>
        <v>107.29986485012319</v>
      </c>
      <c r="O352" s="78">
        <f t="shared" si="27"/>
        <v>0.24329712460504294</v>
      </c>
    </row>
    <row r="353" spans="2:15" x14ac:dyDescent="0.2">
      <c r="B353" s="81">
        <v>41395</v>
      </c>
      <c r="C353" s="9" t="s">
        <v>75</v>
      </c>
      <c r="D353" s="10">
        <v>7</v>
      </c>
      <c r="E353" s="10">
        <v>1</v>
      </c>
      <c r="F353" s="3" t="s">
        <v>349</v>
      </c>
      <c r="G353" s="2">
        <v>4.3499999999999996</v>
      </c>
      <c r="H353" s="57">
        <v>7</v>
      </c>
      <c r="I353" s="10">
        <f t="shared" si="30"/>
        <v>1.1499999999999999</v>
      </c>
      <c r="J353" s="7">
        <v>1</v>
      </c>
      <c r="K353" s="58">
        <f>H353*1.15</f>
        <v>8.0499999999999989</v>
      </c>
      <c r="L353" s="6">
        <f t="shared" si="28"/>
        <v>442.17397438649846</v>
      </c>
      <c r="M353" s="6">
        <f t="shared" si="29"/>
        <v>556.37383923662162</v>
      </c>
      <c r="N353" s="74">
        <f t="shared" si="26"/>
        <v>114.19986485012316</v>
      </c>
      <c r="O353" s="78">
        <f t="shared" si="27"/>
        <v>0.25826907838384572</v>
      </c>
    </row>
    <row r="354" spans="2:15" x14ac:dyDescent="0.2">
      <c r="B354" s="81">
        <v>41395</v>
      </c>
      <c r="C354" s="9" t="s">
        <v>75</v>
      </c>
      <c r="D354" s="10">
        <v>7</v>
      </c>
      <c r="E354" s="10">
        <v>13</v>
      </c>
      <c r="F354" s="3" t="s">
        <v>350</v>
      </c>
      <c r="G354" s="2">
        <v>4.88</v>
      </c>
      <c r="H354" s="57">
        <v>19</v>
      </c>
      <c r="I354" s="10">
        <f t="shared" si="30"/>
        <v>1.02</v>
      </c>
      <c r="J354" s="7"/>
      <c r="K354" s="58"/>
      <c r="L354" s="6">
        <f t="shared" si="28"/>
        <v>443.19397438649844</v>
      </c>
      <c r="M354" s="6">
        <f t="shared" si="29"/>
        <v>556.37383923662162</v>
      </c>
      <c r="N354" s="74">
        <f t="shared" si="26"/>
        <v>113.17986485012318</v>
      </c>
      <c r="O354" s="78">
        <f t="shared" si="27"/>
        <v>0.25537320313705764</v>
      </c>
    </row>
    <row r="355" spans="2:15" x14ac:dyDescent="0.2">
      <c r="B355" s="81">
        <v>41395</v>
      </c>
      <c r="C355" s="9" t="s">
        <v>75</v>
      </c>
      <c r="D355" s="10">
        <v>7</v>
      </c>
      <c r="E355" s="10">
        <v>3</v>
      </c>
      <c r="F355" s="3" t="s">
        <v>351</v>
      </c>
      <c r="G355" s="2">
        <v>5.94</v>
      </c>
      <c r="H355" s="57">
        <v>9</v>
      </c>
      <c r="I355" s="10">
        <f t="shared" si="30"/>
        <v>0.84</v>
      </c>
      <c r="J355" s="7"/>
      <c r="K355" s="58"/>
      <c r="L355" s="6">
        <f t="shared" si="28"/>
        <v>444.03397438649841</v>
      </c>
      <c r="M355" s="6">
        <f t="shared" si="29"/>
        <v>556.37383923662162</v>
      </c>
      <c r="N355" s="74">
        <f t="shared" si="26"/>
        <v>112.33986485012321</v>
      </c>
      <c r="O355" s="78">
        <f t="shared" si="27"/>
        <v>0.25299835447352448</v>
      </c>
    </row>
    <row r="356" spans="2:15" x14ac:dyDescent="0.2">
      <c r="B356" s="81">
        <v>41395</v>
      </c>
      <c r="C356" s="9" t="s">
        <v>30</v>
      </c>
      <c r="D356" s="10">
        <v>9</v>
      </c>
      <c r="E356" s="10">
        <v>5</v>
      </c>
      <c r="F356" s="3" t="s">
        <v>352</v>
      </c>
      <c r="G356" s="2">
        <v>5.21</v>
      </c>
      <c r="H356" s="61">
        <v>10</v>
      </c>
      <c r="I356" s="10">
        <f t="shared" si="30"/>
        <v>0.96</v>
      </c>
      <c r="J356" s="7"/>
      <c r="K356" s="58"/>
      <c r="L356" s="6">
        <f t="shared" si="28"/>
        <v>444.99397438649839</v>
      </c>
      <c r="M356" s="6">
        <f t="shared" si="29"/>
        <v>556.37383923662162</v>
      </c>
      <c r="N356" s="74">
        <f t="shared" si="26"/>
        <v>111.37986485012323</v>
      </c>
      <c r="O356" s="78">
        <f t="shared" si="27"/>
        <v>0.25029522029748774</v>
      </c>
    </row>
    <row r="357" spans="2:15" x14ac:dyDescent="0.2">
      <c r="B357" s="81">
        <v>41395</v>
      </c>
      <c r="C357" s="9" t="s">
        <v>335</v>
      </c>
      <c r="D357" s="10">
        <v>9</v>
      </c>
      <c r="E357" s="10">
        <v>4</v>
      </c>
      <c r="F357" s="3" t="s">
        <v>353</v>
      </c>
      <c r="G357" s="2">
        <v>3</v>
      </c>
      <c r="H357" s="57">
        <v>6.5</v>
      </c>
      <c r="I357" s="10">
        <f t="shared" si="30"/>
        <v>1.67</v>
      </c>
      <c r="J357" s="7">
        <v>1</v>
      </c>
      <c r="K357" s="58">
        <f>1.67*H357</f>
        <v>10.855</v>
      </c>
      <c r="L357" s="6">
        <f t="shared" si="28"/>
        <v>446.66397438649841</v>
      </c>
      <c r="M357" s="6">
        <f t="shared" si="29"/>
        <v>567.22883923662164</v>
      </c>
      <c r="N357" s="74">
        <f t="shared" si="26"/>
        <v>120.56486485012323</v>
      </c>
      <c r="O357" s="78">
        <f t="shared" si="27"/>
        <v>0.26992296617545974</v>
      </c>
    </row>
    <row r="358" spans="2:15" x14ac:dyDescent="0.2">
      <c r="B358" s="81">
        <v>41395</v>
      </c>
      <c r="C358" s="9" t="s">
        <v>335</v>
      </c>
      <c r="D358" s="10">
        <v>9</v>
      </c>
      <c r="E358" s="10">
        <v>14</v>
      </c>
      <c r="F358" s="3" t="s">
        <v>354</v>
      </c>
      <c r="G358" s="2">
        <v>6.69</v>
      </c>
      <c r="H358" s="57">
        <v>11</v>
      </c>
      <c r="I358" s="10">
        <f t="shared" si="30"/>
        <v>0.75</v>
      </c>
      <c r="J358" s="7" t="s">
        <v>16</v>
      </c>
      <c r="K358" s="58"/>
      <c r="L358" s="6">
        <f t="shared" si="28"/>
        <v>447.41397438649841</v>
      </c>
      <c r="M358" s="6">
        <f t="shared" si="29"/>
        <v>567.22883923662164</v>
      </c>
      <c r="N358" s="74">
        <f t="shared" si="26"/>
        <v>119.81486485012323</v>
      </c>
      <c r="O358" s="78">
        <f t="shared" si="27"/>
        <v>0.26779419443573571</v>
      </c>
    </row>
    <row r="359" spans="2:15" x14ac:dyDescent="0.2">
      <c r="B359" s="81">
        <v>41398</v>
      </c>
      <c r="C359" s="4" t="s">
        <v>65</v>
      </c>
      <c r="D359" s="5">
        <v>2</v>
      </c>
      <c r="E359" s="5">
        <v>8</v>
      </c>
      <c r="F359" s="17" t="s">
        <v>355</v>
      </c>
      <c r="G359" s="2">
        <v>4.04</v>
      </c>
      <c r="H359" s="57">
        <v>12</v>
      </c>
      <c r="I359" s="6">
        <f t="shared" ref="I359:I390" si="31">5/G359</f>
        <v>1.2376237623762376</v>
      </c>
      <c r="J359" s="7" t="s">
        <v>16</v>
      </c>
      <c r="K359" s="58"/>
      <c r="L359" s="6">
        <f t="shared" si="28"/>
        <v>448.65159814887465</v>
      </c>
      <c r="M359" s="6">
        <f t="shared" si="29"/>
        <v>567.22883923662164</v>
      </c>
      <c r="N359" s="74">
        <f t="shared" si="26"/>
        <v>118.57724108774698</v>
      </c>
      <c r="O359" s="78">
        <f t="shared" si="27"/>
        <v>0.2642969323568527</v>
      </c>
    </row>
    <row r="360" spans="2:15" x14ac:dyDescent="0.2">
      <c r="B360" s="81">
        <v>41398</v>
      </c>
      <c r="C360" s="4" t="s">
        <v>356</v>
      </c>
      <c r="D360" s="5">
        <v>1</v>
      </c>
      <c r="E360" s="5">
        <v>1</v>
      </c>
      <c r="F360" s="17" t="s">
        <v>357</v>
      </c>
      <c r="G360" s="2">
        <v>4.4800000000000004</v>
      </c>
      <c r="H360" s="57">
        <v>9</v>
      </c>
      <c r="I360" s="6">
        <f t="shared" si="31"/>
        <v>1.1160714285714284</v>
      </c>
      <c r="J360" s="7">
        <v>2</v>
      </c>
      <c r="K360" s="58"/>
      <c r="L360" s="6">
        <f t="shared" si="28"/>
        <v>449.7676695774461</v>
      </c>
      <c r="M360" s="6">
        <f t="shared" si="29"/>
        <v>567.22883923662164</v>
      </c>
      <c r="N360" s="74">
        <f t="shared" si="26"/>
        <v>117.46116965917554</v>
      </c>
      <c r="O360" s="78">
        <f t="shared" si="27"/>
        <v>0.26115965553844628</v>
      </c>
    </row>
    <row r="361" spans="2:15" x14ac:dyDescent="0.2">
      <c r="B361" s="81">
        <v>41398</v>
      </c>
      <c r="C361" s="4" t="s">
        <v>356</v>
      </c>
      <c r="D361" s="5">
        <v>1</v>
      </c>
      <c r="E361" s="5">
        <v>10</v>
      </c>
      <c r="F361" s="17" t="s">
        <v>358</v>
      </c>
      <c r="G361" s="2">
        <v>5.28</v>
      </c>
      <c r="H361" s="57">
        <v>8.5</v>
      </c>
      <c r="I361" s="6">
        <f t="shared" si="31"/>
        <v>0.94696969696969691</v>
      </c>
      <c r="J361" s="7">
        <v>3</v>
      </c>
      <c r="K361" s="58"/>
      <c r="L361" s="6">
        <f t="shared" si="28"/>
        <v>450.71463927441579</v>
      </c>
      <c r="M361" s="6">
        <f t="shared" si="29"/>
        <v>567.22883923662164</v>
      </c>
      <c r="N361" s="74">
        <f t="shared" si="26"/>
        <v>116.51419996220585</v>
      </c>
      <c r="O361" s="78">
        <f t="shared" si="27"/>
        <v>0.25850990806461616</v>
      </c>
    </row>
    <row r="362" spans="2:15" x14ac:dyDescent="0.2">
      <c r="B362" s="81">
        <v>41398</v>
      </c>
      <c r="C362" s="4" t="s">
        <v>356</v>
      </c>
      <c r="D362" s="5">
        <v>1</v>
      </c>
      <c r="E362" s="5">
        <v>8</v>
      </c>
      <c r="F362" s="17" t="s">
        <v>359</v>
      </c>
      <c r="G362" s="2">
        <v>5.7</v>
      </c>
      <c r="H362" s="57">
        <v>9.5</v>
      </c>
      <c r="I362" s="6">
        <f t="shared" si="31"/>
        <v>0.8771929824561403</v>
      </c>
      <c r="J362" s="7">
        <v>1</v>
      </c>
      <c r="K362" s="58">
        <f>H362*I362</f>
        <v>8.3333333333333321</v>
      </c>
      <c r="L362" s="6">
        <f t="shared" si="28"/>
        <v>451.59183225687195</v>
      </c>
      <c r="M362" s="6">
        <f t="shared" si="29"/>
        <v>575.56217256995501</v>
      </c>
      <c r="N362" s="74">
        <f t="shared" si="26"/>
        <v>123.97034031308306</v>
      </c>
      <c r="O362" s="78">
        <f t="shared" si="27"/>
        <v>0.27451856180287809</v>
      </c>
    </row>
    <row r="363" spans="2:15" x14ac:dyDescent="0.2">
      <c r="B363" s="81">
        <v>41398</v>
      </c>
      <c r="C363" s="4" t="s">
        <v>65</v>
      </c>
      <c r="D363" s="5">
        <v>4</v>
      </c>
      <c r="E363" s="5">
        <v>4</v>
      </c>
      <c r="F363" s="17" t="s">
        <v>315</v>
      </c>
      <c r="G363" s="2">
        <v>3.99</v>
      </c>
      <c r="H363" s="57">
        <v>4.4000000000000004</v>
      </c>
      <c r="I363" s="6">
        <f t="shared" si="31"/>
        <v>1.2531328320802004</v>
      </c>
      <c r="J363" s="7" t="s">
        <v>16</v>
      </c>
      <c r="K363" s="58"/>
      <c r="L363" s="6">
        <f t="shared" si="28"/>
        <v>452.84496508895216</v>
      </c>
      <c r="M363" s="6">
        <f t="shared" si="29"/>
        <v>575.56217256995501</v>
      </c>
      <c r="N363" s="74">
        <f t="shared" si="26"/>
        <v>122.71720748100284</v>
      </c>
      <c r="O363" s="78">
        <f t="shared" si="27"/>
        <v>0.27099165706059591</v>
      </c>
    </row>
    <row r="364" spans="2:15" x14ac:dyDescent="0.2">
      <c r="B364" s="81">
        <v>41398</v>
      </c>
      <c r="C364" s="4" t="s">
        <v>65</v>
      </c>
      <c r="D364" s="5">
        <v>4</v>
      </c>
      <c r="E364" s="5">
        <v>5</v>
      </c>
      <c r="F364" s="17" t="s">
        <v>276</v>
      </c>
      <c r="G364" s="2">
        <v>5.44</v>
      </c>
      <c r="H364" s="57">
        <v>7</v>
      </c>
      <c r="I364" s="6">
        <f t="shared" si="31"/>
        <v>0.91911764705882348</v>
      </c>
      <c r="J364" s="7" t="s">
        <v>16</v>
      </c>
      <c r="K364" s="58"/>
      <c r="L364" s="6">
        <f t="shared" si="28"/>
        <v>453.76408273601101</v>
      </c>
      <c r="M364" s="6">
        <f t="shared" si="29"/>
        <v>575.56217256995501</v>
      </c>
      <c r="N364" s="74">
        <f t="shared" si="26"/>
        <v>121.798089833944</v>
      </c>
      <c r="O364" s="78">
        <f t="shared" si="27"/>
        <v>0.26841721164784915</v>
      </c>
    </row>
    <row r="365" spans="2:15" x14ac:dyDescent="0.2">
      <c r="B365" s="81">
        <v>41398</v>
      </c>
      <c r="C365" s="4" t="s">
        <v>65</v>
      </c>
      <c r="D365" s="5">
        <v>4</v>
      </c>
      <c r="E365" s="5">
        <v>2</v>
      </c>
      <c r="F365" s="17" t="s">
        <v>208</v>
      </c>
      <c r="G365" s="2">
        <v>5.88</v>
      </c>
      <c r="H365" s="57">
        <v>11</v>
      </c>
      <c r="I365" s="6">
        <f t="shared" si="31"/>
        <v>0.85034013605442182</v>
      </c>
      <c r="J365" s="7" t="s">
        <v>16</v>
      </c>
      <c r="K365" s="58"/>
      <c r="L365" s="6">
        <f t="shared" si="28"/>
        <v>454.6144228720654</v>
      </c>
      <c r="M365" s="6">
        <f t="shared" si="29"/>
        <v>575.56217256995501</v>
      </c>
      <c r="N365" s="74">
        <f t="shared" si="26"/>
        <v>120.94774969788961</v>
      </c>
      <c r="O365" s="78">
        <f t="shared" si="27"/>
        <v>0.26604468229096623</v>
      </c>
    </row>
    <row r="366" spans="2:15" x14ac:dyDescent="0.2">
      <c r="B366" s="81">
        <v>41398</v>
      </c>
      <c r="C366" s="4" t="s">
        <v>356</v>
      </c>
      <c r="D366" s="5">
        <v>3</v>
      </c>
      <c r="E366" s="5">
        <v>13</v>
      </c>
      <c r="F366" s="17" t="s">
        <v>360</v>
      </c>
      <c r="G366" s="2">
        <v>4.1900000000000004</v>
      </c>
      <c r="H366" s="57">
        <v>6</v>
      </c>
      <c r="I366" s="6">
        <f t="shared" si="31"/>
        <v>1.1933174224343674</v>
      </c>
      <c r="J366" s="7" t="s">
        <v>16</v>
      </c>
      <c r="K366" s="58"/>
      <c r="L366" s="6">
        <f t="shared" si="28"/>
        <v>455.80774029449975</v>
      </c>
      <c r="M366" s="6">
        <f t="shared" si="29"/>
        <v>575.56217256995501</v>
      </c>
      <c r="N366" s="74">
        <f t="shared" si="26"/>
        <v>119.75443227545526</v>
      </c>
      <c r="O366" s="78">
        <f t="shared" si="27"/>
        <v>0.26273014187534705</v>
      </c>
    </row>
    <row r="367" spans="2:15" x14ac:dyDescent="0.2">
      <c r="B367" s="81">
        <v>41398</v>
      </c>
      <c r="C367" s="4" t="s">
        <v>19</v>
      </c>
      <c r="D367" s="5">
        <v>3</v>
      </c>
      <c r="E367" s="5">
        <v>1</v>
      </c>
      <c r="F367" s="17" t="s">
        <v>361</v>
      </c>
      <c r="G367" s="2">
        <v>3.58</v>
      </c>
      <c r="H367" s="57">
        <v>5</v>
      </c>
      <c r="I367" s="6">
        <f t="shared" si="31"/>
        <v>1.3966480446927374</v>
      </c>
      <c r="J367" s="7" t="s">
        <v>16</v>
      </c>
      <c r="K367" s="58"/>
      <c r="L367" s="6">
        <f t="shared" si="28"/>
        <v>457.20438833919246</v>
      </c>
      <c r="M367" s="6">
        <f t="shared" si="29"/>
        <v>575.56217256995501</v>
      </c>
      <c r="N367" s="74">
        <f t="shared" si="26"/>
        <v>118.35778423076255</v>
      </c>
      <c r="O367" s="78">
        <f t="shared" si="27"/>
        <v>0.25887280885623271</v>
      </c>
    </row>
    <row r="368" spans="2:15" x14ac:dyDescent="0.2">
      <c r="B368" s="81">
        <v>41398</v>
      </c>
      <c r="C368" s="4" t="s">
        <v>19</v>
      </c>
      <c r="D368" s="5">
        <v>3</v>
      </c>
      <c r="E368" s="5">
        <v>6</v>
      </c>
      <c r="F368" s="17" t="s">
        <v>362</v>
      </c>
      <c r="G368" s="2">
        <v>4.22</v>
      </c>
      <c r="H368" s="57">
        <v>5</v>
      </c>
      <c r="I368" s="6">
        <f t="shared" si="31"/>
        <v>1.1848341232227488</v>
      </c>
      <c r="J368" s="7">
        <v>2</v>
      </c>
      <c r="K368" s="58"/>
      <c r="L368" s="6">
        <f t="shared" si="28"/>
        <v>458.3892224624152</v>
      </c>
      <c r="M368" s="6">
        <f t="shared" si="29"/>
        <v>575.56217256995501</v>
      </c>
      <c r="N368" s="74">
        <f t="shared" si="26"/>
        <v>117.1729501075398</v>
      </c>
      <c r="O368" s="78">
        <f t="shared" si="27"/>
        <v>0.25561890281385746</v>
      </c>
    </row>
    <row r="369" spans="2:15" x14ac:dyDescent="0.2">
      <c r="B369" s="81">
        <v>41398</v>
      </c>
      <c r="C369" s="4" t="s">
        <v>65</v>
      </c>
      <c r="D369" s="5">
        <v>5</v>
      </c>
      <c r="E369" s="5">
        <v>10</v>
      </c>
      <c r="F369" s="17" t="s">
        <v>239</v>
      </c>
      <c r="G369" s="2">
        <v>2.88</v>
      </c>
      <c r="H369" s="57">
        <v>9</v>
      </c>
      <c r="I369" s="6">
        <f t="shared" si="31"/>
        <v>1.7361111111111112</v>
      </c>
      <c r="J369" s="7">
        <v>3</v>
      </c>
      <c r="K369" s="58"/>
      <c r="L369" s="6">
        <f t="shared" si="28"/>
        <v>460.12533357352629</v>
      </c>
      <c r="M369" s="6">
        <f t="shared" si="29"/>
        <v>575.56217256995501</v>
      </c>
      <c r="N369" s="74">
        <f t="shared" si="26"/>
        <v>115.43683899642872</v>
      </c>
      <c r="O369" s="78">
        <f t="shared" si="27"/>
        <v>0.25088129379857838</v>
      </c>
    </row>
    <row r="370" spans="2:15" x14ac:dyDescent="0.2">
      <c r="B370" s="81">
        <v>41398</v>
      </c>
      <c r="C370" s="4" t="s">
        <v>19</v>
      </c>
      <c r="D370" s="5">
        <v>4</v>
      </c>
      <c r="E370" s="5">
        <v>9</v>
      </c>
      <c r="F370" s="17" t="s">
        <v>363</v>
      </c>
      <c r="G370" s="2">
        <v>3.6</v>
      </c>
      <c r="H370" s="57">
        <v>7.5</v>
      </c>
      <c r="I370" s="6">
        <f t="shared" si="31"/>
        <v>1.3888888888888888</v>
      </c>
      <c r="J370" s="7">
        <v>2</v>
      </c>
      <c r="K370" s="58"/>
      <c r="L370" s="6">
        <f t="shared" si="28"/>
        <v>461.5142224624152</v>
      </c>
      <c r="M370" s="6">
        <f t="shared" si="29"/>
        <v>575.56217256995501</v>
      </c>
      <c r="N370" s="74">
        <f t="shared" si="26"/>
        <v>114.0479501075398</v>
      </c>
      <c r="O370" s="78">
        <f t="shared" si="27"/>
        <v>0.24711686998297791</v>
      </c>
    </row>
    <row r="371" spans="2:15" x14ac:dyDescent="0.2">
      <c r="B371" s="81">
        <v>41398</v>
      </c>
      <c r="C371" s="4" t="s">
        <v>65</v>
      </c>
      <c r="D371" s="5">
        <v>6</v>
      </c>
      <c r="E371" s="5">
        <v>13</v>
      </c>
      <c r="F371" s="17" t="s">
        <v>364</v>
      </c>
      <c r="G371" s="2">
        <v>5.08</v>
      </c>
      <c r="H371" s="57">
        <v>5.5</v>
      </c>
      <c r="I371" s="6">
        <f t="shared" si="31"/>
        <v>0.98425196850393704</v>
      </c>
      <c r="J371" s="7" t="s">
        <v>16</v>
      </c>
      <c r="K371" s="58"/>
      <c r="L371" s="6">
        <f t="shared" si="28"/>
        <v>462.49847443091915</v>
      </c>
      <c r="M371" s="6">
        <f t="shared" si="29"/>
        <v>575.56217256995501</v>
      </c>
      <c r="N371" s="74">
        <f t="shared" si="26"/>
        <v>113.06369813903586</v>
      </c>
      <c r="O371" s="78">
        <f t="shared" si="27"/>
        <v>0.24446285639786164</v>
      </c>
    </row>
    <row r="372" spans="2:15" x14ac:dyDescent="0.2">
      <c r="B372" s="81">
        <v>41398</v>
      </c>
      <c r="C372" s="4" t="s">
        <v>356</v>
      </c>
      <c r="D372" s="5">
        <v>5</v>
      </c>
      <c r="E372" s="5">
        <v>11</v>
      </c>
      <c r="F372" s="17" t="s">
        <v>365</v>
      </c>
      <c r="G372" s="2">
        <v>5.55</v>
      </c>
      <c r="H372" s="57">
        <v>26</v>
      </c>
      <c r="I372" s="6">
        <f t="shared" si="31"/>
        <v>0.90090090090090091</v>
      </c>
      <c r="J372" s="7">
        <v>2</v>
      </c>
      <c r="K372" s="58"/>
      <c r="L372" s="6">
        <f t="shared" si="28"/>
        <v>463.39937533182007</v>
      </c>
      <c r="M372" s="6">
        <f t="shared" si="29"/>
        <v>575.56217256995501</v>
      </c>
      <c r="N372" s="74">
        <f t="shared" si="26"/>
        <v>112.16279723813494</v>
      </c>
      <c r="O372" s="78">
        <f t="shared" si="27"/>
        <v>0.24204347957487007</v>
      </c>
    </row>
    <row r="373" spans="2:15" x14ac:dyDescent="0.2">
      <c r="B373" s="81">
        <v>41398</v>
      </c>
      <c r="C373" s="4" t="s">
        <v>19</v>
      </c>
      <c r="D373" s="5">
        <v>5</v>
      </c>
      <c r="E373" s="5">
        <v>3</v>
      </c>
      <c r="F373" s="17" t="s">
        <v>366</v>
      </c>
      <c r="G373" s="2">
        <v>3.72</v>
      </c>
      <c r="H373" s="57">
        <v>6</v>
      </c>
      <c r="I373" s="6">
        <f t="shared" si="31"/>
        <v>1.3440860215053763</v>
      </c>
      <c r="J373" s="7" t="s">
        <v>16</v>
      </c>
      <c r="K373" s="58"/>
      <c r="L373" s="6">
        <f t="shared" si="28"/>
        <v>464.74346135332547</v>
      </c>
      <c r="M373" s="6">
        <f t="shared" si="29"/>
        <v>575.56217256995501</v>
      </c>
      <c r="N373" s="74">
        <f t="shared" si="26"/>
        <v>110.81871121662954</v>
      </c>
      <c r="O373" s="78">
        <f t="shared" si="27"/>
        <v>0.23845136173390635</v>
      </c>
    </row>
    <row r="374" spans="2:15" x14ac:dyDescent="0.2">
      <c r="B374" s="81">
        <v>41398</v>
      </c>
      <c r="C374" s="4" t="s">
        <v>19</v>
      </c>
      <c r="D374" s="5">
        <v>5</v>
      </c>
      <c r="E374" s="5">
        <v>4</v>
      </c>
      <c r="F374" s="17" t="s">
        <v>367</v>
      </c>
      <c r="G374" s="2">
        <v>4.82</v>
      </c>
      <c r="H374" s="57">
        <v>7.5</v>
      </c>
      <c r="I374" s="6">
        <f t="shared" si="31"/>
        <v>1.0373443983402488</v>
      </c>
      <c r="J374" s="7">
        <v>2</v>
      </c>
      <c r="K374" s="58"/>
      <c r="L374" s="6">
        <f t="shared" si="28"/>
        <v>465.7808057516657</v>
      </c>
      <c r="M374" s="6">
        <f t="shared" si="29"/>
        <v>575.56217256995501</v>
      </c>
      <c r="N374" s="74">
        <f t="shared" si="26"/>
        <v>109.78136681828931</v>
      </c>
      <c r="O374" s="78">
        <f t="shared" si="27"/>
        <v>0.23569319616150095</v>
      </c>
    </row>
    <row r="375" spans="2:15" x14ac:dyDescent="0.2">
      <c r="B375" s="81">
        <v>41398</v>
      </c>
      <c r="C375" s="4" t="s">
        <v>17</v>
      </c>
      <c r="D375" s="5">
        <v>6</v>
      </c>
      <c r="E375" s="5">
        <v>3</v>
      </c>
      <c r="F375" s="17" t="s">
        <v>281</v>
      </c>
      <c r="G375" s="2">
        <v>1.66</v>
      </c>
      <c r="H375" s="57">
        <v>4</v>
      </c>
      <c r="I375" s="6">
        <f t="shared" si="31"/>
        <v>3.0120481927710845</v>
      </c>
      <c r="J375" s="7" t="s">
        <v>16</v>
      </c>
      <c r="K375" s="58"/>
      <c r="L375" s="6">
        <f t="shared" si="28"/>
        <v>468.79285394443679</v>
      </c>
      <c r="M375" s="6">
        <f t="shared" si="29"/>
        <v>575.56217256995501</v>
      </c>
      <c r="N375" s="74">
        <f t="shared" si="26"/>
        <v>106.76931862551822</v>
      </c>
      <c r="O375" s="78">
        <f t="shared" si="27"/>
        <v>0.22775372475744468</v>
      </c>
    </row>
    <row r="376" spans="2:15" x14ac:dyDescent="0.2">
      <c r="B376" s="81">
        <v>41398</v>
      </c>
      <c r="C376" s="4" t="s">
        <v>65</v>
      </c>
      <c r="D376" s="5">
        <v>7</v>
      </c>
      <c r="E376" s="5">
        <v>4</v>
      </c>
      <c r="F376" s="17" t="s">
        <v>286</v>
      </c>
      <c r="G376" s="2">
        <v>5.31</v>
      </c>
      <c r="H376" s="57">
        <v>8</v>
      </c>
      <c r="I376" s="6">
        <f t="shared" si="31"/>
        <v>0.94161958568738235</v>
      </c>
      <c r="J376" s="7">
        <v>1</v>
      </c>
      <c r="K376" s="58">
        <f>H376*0.94</f>
        <v>7.52</v>
      </c>
      <c r="L376" s="6">
        <f t="shared" si="28"/>
        <v>469.73447353012415</v>
      </c>
      <c r="M376" s="6">
        <f t="shared" si="29"/>
        <v>583.08217256995499</v>
      </c>
      <c r="N376" s="74">
        <f t="shared" si="26"/>
        <v>113.34769903983084</v>
      </c>
      <c r="O376" s="78">
        <f t="shared" si="27"/>
        <v>0.24130164045233066</v>
      </c>
    </row>
    <row r="377" spans="2:15" x14ac:dyDescent="0.2">
      <c r="B377" s="81">
        <v>41398</v>
      </c>
      <c r="C377" s="4" t="s">
        <v>19</v>
      </c>
      <c r="D377" s="5">
        <v>6</v>
      </c>
      <c r="E377" s="5">
        <v>16</v>
      </c>
      <c r="F377" s="17" t="s">
        <v>368</v>
      </c>
      <c r="G377" s="2">
        <v>3.35</v>
      </c>
      <c r="H377" s="57">
        <v>12</v>
      </c>
      <c r="I377" s="6">
        <f t="shared" si="31"/>
        <v>1.4925373134328357</v>
      </c>
      <c r="J377" s="7" t="s">
        <v>16</v>
      </c>
      <c r="K377" s="58"/>
      <c r="L377" s="6">
        <f t="shared" si="28"/>
        <v>471.22701084355697</v>
      </c>
      <c r="M377" s="6">
        <f t="shared" si="29"/>
        <v>583.08217256995499</v>
      </c>
      <c r="N377" s="74">
        <f t="shared" si="26"/>
        <v>111.85516172639802</v>
      </c>
      <c r="O377" s="78">
        <f t="shared" si="27"/>
        <v>0.23737001307748232</v>
      </c>
    </row>
    <row r="378" spans="2:15" x14ac:dyDescent="0.2">
      <c r="B378" s="81">
        <v>41398</v>
      </c>
      <c r="C378" s="4" t="s">
        <v>19</v>
      </c>
      <c r="D378" s="5">
        <v>6</v>
      </c>
      <c r="E378" s="5">
        <v>4</v>
      </c>
      <c r="F378" s="17" t="s">
        <v>287</v>
      </c>
      <c r="G378" s="2">
        <v>4.34</v>
      </c>
      <c r="H378" s="57">
        <v>4.75</v>
      </c>
      <c r="I378" s="6">
        <f t="shared" si="31"/>
        <v>1.1520737327188941</v>
      </c>
      <c r="J378" s="7" t="s">
        <v>16</v>
      </c>
      <c r="K378" s="58"/>
      <c r="L378" s="6">
        <f t="shared" si="28"/>
        <v>472.37908457627589</v>
      </c>
      <c r="M378" s="6">
        <f t="shared" si="29"/>
        <v>583.08217256995499</v>
      </c>
      <c r="N378" s="74">
        <f t="shared" si="26"/>
        <v>110.70308799367911</v>
      </c>
      <c r="O378" s="78">
        <f t="shared" si="27"/>
        <v>0.23435222178174928</v>
      </c>
    </row>
    <row r="379" spans="2:15" x14ac:dyDescent="0.2">
      <c r="B379" s="81">
        <v>41398</v>
      </c>
      <c r="C379" s="4" t="s">
        <v>17</v>
      </c>
      <c r="D379" s="5">
        <v>7</v>
      </c>
      <c r="E379" s="5">
        <v>2</v>
      </c>
      <c r="F379" s="17" t="s">
        <v>369</v>
      </c>
      <c r="G379" s="2">
        <v>4.59</v>
      </c>
      <c r="H379" s="57">
        <v>7.5</v>
      </c>
      <c r="I379" s="6">
        <f t="shared" si="31"/>
        <v>1.0893246187363834</v>
      </c>
      <c r="J379" s="7" t="s">
        <v>16</v>
      </c>
      <c r="K379" s="58"/>
      <c r="L379" s="6">
        <f t="shared" si="28"/>
        <v>473.46840919501227</v>
      </c>
      <c r="M379" s="6">
        <f t="shared" si="29"/>
        <v>583.08217256995499</v>
      </c>
      <c r="N379" s="74">
        <f t="shared" si="26"/>
        <v>109.61376337494272</v>
      </c>
      <c r="O379" s="78">
        <f t="shared" si="27"/>
        <v>0.23151230630425224</v>
      </c>
    </row>
    <row r="380" spans="2:15" x14ac:dyDescent="0.2">
      <c r="B380" s="81">
        <v>41398</v>
      </c>
      <c r="C380" s="4" t="s">
        <v>17</v>
      </c>
      <c r="D380" s="5">
        <v>7</v>
      </c>
      <c r="E380" s="5">
        <v>1</v>
      </c>
      <c r="F380" s="17" t="s">
        <v>370</v>
      </c>
      <c r="G380" s="2">
        <v>5.51</v>
      </c>
      <c r="H380" s="57">
        <v>7</v>
      </c>
      <c r="I380" s="6">
        <f t="shared" si="31"/>
        <v>0.90744101633393837</v>
      </c>
      <c r="J380" s="7" t="s">
        <v>16</v>
      </c>
      <c r="K380" s="58"/>
      <c r="L380" s="6">
        <f t="shared" si="28"/>
        <v>474.37585021134623</v>
      </c>
      <c r="M380" s="6">
        <f t="shared" si="29"/>
        <v>583.08217256995499</v>
      </c>
      <c r="N380" s="74">
        <f t="shared" si="26"/>
        <v>108.70632235860876</v>
      </c>
      <c r="O380" s="78">
        <f t="shared" si="27"/>
        <v>0.2291565270664124</v>
      </c>
    </row>
    <row r="381" spans="2:15" x14ac:dyDescent="0.2">
      <c r="B381" s="81">
        <v>41398</v>
      </c>
      <c r="C381" s="4" t="s">
        <v>65</v>
      </c>
      <c r="D381" s="5">
        <v>8</v>
      </c>
      <c r="E381" s="5">
        <v>13</v>
      </c>
      <c r="F381" s="17" t="s">
        <v>205</v>
      </c>
      <c r="G381" s="2">
        <v>3.33</v>
      </c>
      <c r="H381" s="57">
        <v>3.5</v>
      </c>
      <c r="I381" s="6">
        <f t="shared" si="31"/>
        <v>1.5015015015015014</v>
      </c>
      <c r="J381" s="7">
        <v>1</v>
      </c>
      <c r="K381" s="58">
        <f>H381*I381</f>
        <v>5.2552552552552552</v>
      </c>
      <c r="L381" s="6">
        <f t="shared" si="28"/>
        <v>475.87735171284771</v>
      </c>
      <c r="M381" s="6">
        <f t="shared" si="29"/>
        <v>588.33742782521028</v>
      </c>
      <c r="N381" s="74">
        <f t="shared" si="26"/>
        <v>112.46007611236257</v>
      </c>
      <c r="O381" s="78">
        <f t="shared" si="27"/>
        <v>0.23632155576973718</v>
      </c>
    </row>
    <row r="382" spans="2:15" x14ac:dyDescent="0.2">
      <c r="B382" s="81">
        <v>41398</v>
      </c>
      <c r="C382" s="4" t="s">
        <v>65</v>
      </c>
      <c r="D382" s="5">
        <v>8</v>
      </c>
      <c r="E382" s="5">
        <v>4</v>
      </c>
      <c r="F382" s="17" t="s">
        <v>371</v>
      </c>
      <c r="G382" s="2">
        <v>5.48</v>
      </c>
      <c r="H382" s="57">
        <v>6</v>
      </c>
      <c r="I382" s="6">
        <f t="shared" si="31"/>
        <v>0.91240875912408748</v>
      </c>
      <c r="J382" s="7">
        <v>2</v>
      </c>
      <c r="K382" s="58"/>
      <c r="L382" s="6">
        <f t="shared" si="28"/>
        <v>476.78976047197182</v>
      </c>
      <c r="M382" s="6">
        <f t="shared" si="29"/>
        <v>588.33742782521028</v>
      </c>
      <c r="N382" s="74">
        <f t="shared" si="26"/>
        <v>111.54766735323847</v>
      </c>
      <c r="O382" s="78">
        <f t="shared" si="27"/>
        <v>0.233955668936384</v>
      </c>
    </row>
    <row r="383" spans="2:15" x14ac:dyDescent="0.2">
      <c r="B383" s="81">
        <v>41398</v>
      </c>
      <c r="C383" s="4" t="s">
        <v>372</v>
      </c>
      <c r="D383" s="5">
        <v>4</v>
      </c>
      <c r="E383" s="5">
        <v>5</v>
      </c>
      <c r="F383" s="17" t="s">
        <v>373</v>
      </c>
      <c r="G383" s="2">
        <v>4.88</v>
      </c>
      <c r="H383" s="57">
        <v>5</v>
      </c>
      <c r="I383" s="6">
        <f t="shared" si="31"/>
        <v>1.0245901639344261</v>
      </c>
      <c r="J383" s="7" t="s">
        <v>16</v>
      </c>
      <c r="K383" s="58"/>
      <c r="L383" s="6">
        <f t="shared" si="28"/>
        <v>477.81435063590624</v>
      </c>
      <c r="M383" s="6">
        <f t="shared" si="29"/>
        <v>588.33742782521028</v>
      </c>
      <c r="N383" s="74">
        <f t="shared" si="26"/>
        <v>110.52307718930405</v>
      </c>
      <c r="O383" s="78">
        <f t="shared" si="27"/>
        <v>0.23130966460553726</v>
      </c>
    </row>
    <row r="384" spans="2:15" x14ac:dyDescent="0.2">
      <c r="B384" s="81">
        <v>41398</v>
      </c>
      <c r="C384" s="4" t="s">
        <v>17</v>
      </c>
      <c r="D384" s="5">
        <v>8</v>
      </c>
      <c r="E384" s="5">
        <v>3</v>
      </c>
      <c r="F384" s="17" t="s">
        <v>374</v>
      </c>
      <c r="G384" s="2">
        <v>4.34</v>
      </c>
      <c r="H384" s="57">
        <v>8</v>
      </c>
      <c r="I384" s="6">
        <f t="shared" si="31"/>
        <v>1.1520737327188941</v>
      </c>
      <c r="J384" s="7" t="s">
        <v>16</v>
      </c>
      <c r="K384" s="58"/>
      <c r="L384" s="6">
        <f t="shared" si="28"/>
        <v>478.96642436862516</v>
      </c>
      <c r="M384" s="6">
        <f t="shared" si="29"/>
        <v>588.33742782521028</v>
      </c>
      <c r="N384" s="74">
        <f t="shared" si="26"/>
        <v>109.37100345658513</v>
      </c>
      <c r="O384" s="78">
        <f t="shared" si="27"/>
        <v>0.22834795487127993</v>
      </c>
    </row>
    <row r="385" spans="2:15" x14ac:dyDescent="0.2">
      <c r="B385" s="81">
        <v>41398</v>
      </c>
      <c r="C385" s="4" t="s">
        <v>356</v>
      </c>
      <c r="D385" s="5">
        <v>8</v>
      </c>
      <c r="E385" s="5">
        <v>15</v>
      </c>
      <c r="F385" s="17" t="s">
        <v>375</v>
      </c>
      <c r="G385" s="2">
        <v>4.76</v>
      </c>
      <c r="H385" s="57">
        <v>7.5</v>
      </c>
      <c r="I385" s="6">
        <f t="shared" si="31"/>
        <v>1.0504201680672269</v>
      </c>
      <c r="J385" s="7" t="s">
        <v>16</v>
      </c>
      <c r="K385" s="58"/>
      <c r="L385" s="6">
        <f t="shared" si="28"/>
        <v>480.01684453669236</v>
      </c>
      <c r="M385" s="6">
        <f t="shared" si="29"/>
        <v>588.33742782521028</v>
      </c>
      <c r="N385" s="74">
        <f t="shared" si="26"/>
        <v>108.32058328851792</v>
      </c>
      <c r="O385" s="78">
        <f t="shared" si="27"/>
        <v>0.22565996281457146</v>
      </c>
    </row>
    <row r="386" spans="2:15" x14ac:dyDescent="0.2">
      <c r="B386" s="81">
        <v>41398</v>
      </c>
      <c r="C386" s="4" t="s">
        <v>356</v>
      </c>
      <c r="D386" s="5">
        <v>8</v>
      </c>
      <c r="E386" s="5">
        <v>14</v>
      </c>
      <c r="F386" s="17" t="s">
        <v>376</v>
      </c>
      <c r="G386" s="2">
        <v>5.29</v>
      </c>
      <c r="H386" s="57">
        <v>5.5</v>
      </c>
      <c r="I386" s="6">
        <f t="shared" si="31"/>
        <v>0.94517958412098302</v>
      </c>
      <c r="J386" s="7" t="s">
        <v>16</v>
      </c>
      <c r="K386" s="58"/>
      <c r="L386" s="6">
        <f t="shared" si="28"/>
        <v>480.96202412081334</v>
      </c>
      <c r="M386" s="6">
        <f t="shared" si="29"/>
        <v>588.33742782521028</v>
      </c>
      <c r="N386" s="74">
        <f t="shared" si="26"/>
        <v>107.37540370439694</v>
      </c>
      <c r="O386" s="78">
        <f t="shared" si="27"/>
        <v>0.22325131365761469</v>
      </c>
    </row>
    <row r="387" spans="2:15" x14ac:dyDescent="0.2">
      <c r="B387" s="81">
        <v>41398</v>
      </c>
      <c r="C387" s="4" t="s">
        <v>19</v>
      </c>
      <c r="D387" s="5">
        <v>8</v>
      </c>
      <c r="E387" s="5">
        <v>5</v>
      </c>
      <c r="F387" s="17" t="s">
        <v>145</v>
      </c>
      <c r="G387" s="2">
        <v>2.82</v>
      </c>
      <c r="H387" s="57">
        <v>3</v>
      </c>
      <c r="I387" s="6">
        <f t="shared" si="31"/>
        <v>1.773049645390071</v>
      </c>
      <c r="J387" s="7" t="s">
        <v>16</v>
      </c>
      <c r="K387" s="58"/>
      <c r="L387" s="6">
        <f t="shared" si="28"/>
        <v>482.73507376620341</v>
      </c>
      <c r="M387" s="6">
        <f t="shared" si="29"/>
        <v>588.33742782521028</v>
      </c>
      <c r="N387" s="74">
        <f t="shared" si="26"/>
        <v>105.60235405900687</v>
      </c>
      <c r="O387" s="78">
        <f t="shared" si="27"/>
        <v>0.21875840351751991</v>
      </c>
    </row>
    <row r="388" spans="2:15" x14ac:dyDescent="0.2">
      <c r="B388" s="81">
        <v>41398</v>
      </c>
      <c r="C388" s="4" t="s">
        <v>372</v>
      </c>
      <c r="D388" s="5">
        <v>5</v>
      </c>
      <c r="E388" s="5">
        <v>7</v>
      </c>
      <c r="F388" s="17" t="s">
        <v>377</v>
      </c>
      <c r="G388" s="2">
        <v>3.02</v>
      </c>
      <c r="H388" s="57">
        <v>9</v>
      </c>
      <c r="I388" s="6">
        <f t="shared" si="31"/>
        <v>1.6556291390728477</v>
      </c>
      <c r="J388" s="7" t="s">
        <v>16</v>
      </c>
      <c r="K388" s="58"/>
      <c r="L388" s="6">
        <f t="shared" si="28"/>
        <v>484.39070290527627</v>
      </c>
      <c r="M388" s="6">
        <f t="shared" si="29"/>
        <v>588.33742782521028</v>
      </c>
      <c r="N388" s="74">
        <f t="shared" ref="N388:N451" si="32">M388-L388</f>
        <v>103.94672491993401</v>
      </c>
      <c r="O388" s="78">
        <f t="shared" ref="O388:O451" si="33">N388/L388</f>
        <v>0.21459273329666081</v>
      </c>
    </row>
    <row r="389" spans="2:15" x14ac:dyDescent="0.2">
      <c r="B389" s="81">
        <v>41398</v>
      </c>
      <c r="C389" s="4" t="s">
        <v>372</v>
      </c>
      <c r="D389" s="5">
        <v>5</v>
      </c>
      <c r="E389" s="5">
        <v>2</v>
      </c>
      <c r="F389" s="17" t="s">
        <v>378</v>
      </c>
      <c r="G389" s="2">
        <v>4.82</v>
      </c>
      <c r="H389" s="57">
        <v>6</v>
      </c>
      <c r="I389" s="6">
        <f t="shared" si="31"/>
        <v>1.0373443983402488</v>
      </c>
      <c r="J389" s="7" t="s">
        <v>16</v>
      </c>
      <c r="K389" s="58"/>
      <c r="L389" s="6">
        <f t="shared" ref="L389:L452" si="34">L388+I389</f>
        <v>485.42804730361649</v>
      </c>
      <c r="M389" s="6">
        <f t="shared" ref="M389:M452" si="35">M388+K389</f>
        <v>588.33742782521028</v>
      </c>
      <c r="N389" s="74">
        <f t="shared" si="32"/>
        <v>102.90938052159379</v>
      </c>
      <c r="O389" s="78">
        <f t="shared" si="33"/>
        <v>0.21199718700478784</v>
      </c>
    </row>
    <row r="390" spans="2:15" x14ac:dyDescent="0.2">
      <c r="B390" s="81">
        <v>41398</v>
      </c>
      <c r="C390" s="4" t="s">
        <v>372</v>
      </c>
      <c r="D390" s="5">
        <v>6</v>
      </c>
      <c r="E390" s="5">
        <v>6</v>
      </c>
      <c r="F390" s="17" t="s">
        <v>379</v>
      </c>
      <c r="G390" s="2">
        <v>4.97</v>
      </c>
      <c r="H390" s="57">
        <v>6</v>
      </c>
      <c r="I390" s="6">
        <f t="shared" si="31"/>
        <v>1.0060362173038231</v>
      </c>
      <c r="J390" s="7" t="s">
        <v>16</v>
      </c>
      <c r="K390" s="58"/>
      <c r="L390" s="6">
        <f t="shared" si="34"/>
        <v>486.4340835209203</v>
      </c>
      <c r="M390" s="6">
        <f t="shared" si="35"/>
        <v>588.33742782521028</v>
      </c>
      <c r="N390" s="74">
        <f t="shared" si="32"/>
        <v>101.90334430428999</v>
      </c>
      <c r="O390" s="78">
        <f t="shared" si="33"/>
        <v>0.20949055125144697</v>
      </c>
    </row>
    <row r="391" spans="2:15" x14ac:dyDescent="0.2">
      <c r="B391" s="81">
        <v>41398</v>
      </c>
      <c r="C391" s="4" t="s">
        <v>372</v>
      </c>
      <c r="D391" s="5">
        <v>6</v>
      </c>
      <c r="E391" s="5">
        <v>8</v>
      </c>
      <c r="F391" s="17" t="s">
        <v>235</v>
      </c>
      <c r="G391" s="2">
        <v>5.41</v>
      </c>
      <c r="H391" s="57">
        <v>8</v>
      </c>
      <c r="I391" s="6">
        <f t="shared" ref="I391:I422" si="36">5/G391</f>
        <v>0.92421441774491675</v>
      </c>
      <c r="J391" s="7" t="s">
        <v>16</v>
      </c>
      <c r="K391" s="58"/>
      <c r="L391" s="6">
        <f t="shared" si="34"/>
        <v>487.3582979386652</v>
      </c>
      <c r="M391" s="6">
        <f t="shared" si="35"/>
        <v>588.33742782521028</v>
      </c>
      <c r="N391" s="74">
        <f t="shared" si="32"/>
        <v>100.97912988654508</v>
      </c>
      <c r="O391" s="78">
        <f t="shared" si="33"/>
        <v>0.20719690279953634</v>
      </c>
    </row>
    <row r="392" spans="2:15" x14ac:dyDescent="0.2">
      <c r="B392" s="81">
        <v>41398</v>
      </c>
      <c r="C392" s="4" t="s">
        <v>372</v>
      </c>
      <c r="D392" s="5">
        <v>7</v>
      </c>
      <c r="E392" s="5">
        <v>6</v>
      </c>
      <c r="F392" s="17" t="s">
        <v>380</v>
      </c>
      <c r="G392" s="2">
        <v>4.7699999999999996</v>
      </c>
      <c r="H392" s="57">
        <v>11</v>
      </c>
      <c r="I392" s="6">
        <f t="shared" si="36"/>
        <v>1.0482180293501049</v>
      </c>
      <c r="J392" s="7" t="s">
        <v>16</v>
      </c>
      <c r="K392" s="58"/>
      <c r="L392" s="6">
        <f t="shared" si="34"/>
        <v>488.4065159680153</v>
      </c>
      <c r="M392" s="6">
        <f t="shared" si="35"/>
        <v>588.33742782521028</v>
      </c>
      <c r="N392" s="74">
        <f t="shared" si="32"/>
        <v>99.930911857194985</v>
      </c>
      <c r="O392" s="78">
        <f t="shared" si="33"/>
        <v>0.20460601689380256</v>
      </c>
    </row>
    <row r="393" spans="2:15" x14ac:dyDescent="0.2">
      <c r="B393" s="81">
        <v>41402</v>
      </c>
      <c r="C393" s="4" t="s">
        <v>33</v>
      </c>
      <c r="D393" s="5">
        <v>4</v>
      </c>
      <c r="E393" s="5">
        <v>3</v>
      </c>
      <c r="F393" s="17" t="s">
        <v>381</v>
      </c>
      <c r="G393" s="2">
        <v>4</v>
      </c>
      <c r="H393" s="57">
        <v>7.5</v>
      </c>
      <c r="I393" s="6">
        <f t="shared" si="36"/>
        <v>1.25</v>
      </c>
      <c r="J393" s="7" t="s">
        <v>16</v>
      </c>
      <c r="K393" s="58"/>
      <c r="L393" s="6">
        <f t="shared" si="34"/>
        <v>489.6565159680153</v>
      </c>
      <c r="M393" s="6">
        <f t="shared" si="35"/>
        <v>588.33742782521028</v>
      </c>
      <c r="N393" s="74">
        <f t="shared" si="32"/>
        <v>98.680911857194985</v>
      </c>
      <c r="O393" s="78">
        <f t="shared" si="33"/>
        <v>0.2015308867321208</v>
      </c>
    </row>
    <row r="394" spans="2:15" x14ac:dyDescent="0.2">
      <c r="B394" s="81">
        <v>41402</v>
      </c>
      <c r="C394" s="4" t="s">
        <v>33</v>
      </c>
      <c r="D394" s="5">
        <v>5</v>
      </c>
      <c r="E394" s="5">
        <v>4</v>
      </c>
      <c r="F394" s="17" t="s">
        <v>382</v>
      </c>
      <c r="G394" s="2">
        <v>4.71</v>
      </c>
      <c r="H394" s="57">
        <v>6.5</v>
      </c>
      <c r="I394" s="6">
        <f t="shared" si="36"/>
        <v>1.0615711252653928</v>
      </c>
      <c r="J394" s="7">
        <v>1</v>
      </c>
      <c r="K394" s="58">
        <f>1.06*H394</f>
        <v>6.8900000000000006</v>
      </c>
      <c r="L394" s="6">
        <f t="shared" si="34"/>
        <v>490.7180870932807</v>
      </c>
      <c r="M394" s="6">
        <f t="shared" si="35"/>
        <v>595.22742782521027</v>
      </c>
      <c r="N394" s="74">
        <f t="shared" si="32"/>
        <v>104.50934073192957</v>
      </c>
      <c r="O394" s="78">
        <f t="shared" si="33"/>
        <v>0.21297226142810458</v>
      </c>
    </row>
    <row r="395" spans="2:15" x14ac:dyDescent="0.2">
      <c r="B395" s="81">
        <v>41402</v>
      </c>
      <c r="C395" s="4" t="s">
        <v>33</v>
      </c>
      <c r="D395" s="5">
        <v>6</v>
      </c>
      <c r="E395" s="5">
        <v>11</v>
      </c>
      <c r="F395" s="17" t="s">
        <v>383</v>
      </c>
      <c r="G395" s="2">
        <v>2.92</v>
      </c>
      <c r="H395" s="57">
        <v>6</v>
      </c>
      <c r="I395" s="6">
        <f t="shared" si="36"/>
        <v>1.7123287671232876</v>
      </c>
      <c r="J395" s="7" t="s">
        <v>16</v>
      </c>
      <c r="K395" s="58"/>
      <c r="L395" s="6">
        <f t="shared" si="34"/>
        <v>492.43041586040397</v>
      </c>
      <c r="M395" s="6">
        <f t="shared" si="35"/>
        <v>595.22742782521027</v>
      </c>
      <c r="N395" s="74">
        <f t="shared" si="32"/>
        <v>102.7970119648063</v>
      </c>
      <c r="O395" s="78">
        <f t="shared" si="33"/>
        <v>0.20875439179603314</v>
      </c>
    </row>
    <row r="396" spans="2:15" x14ac:dyDescent="0.2">
      <c r="B396" s="81">
        <v>41402</v>
      </c>
      <c r="C396" s="4" t="s">
        <v>33</v>
      </c>
      <c r="D396" s="5">
        <v>6</v>
      </c>
      <c r="E396" s="5">
        <v>14</v>
      </c>
      <c r="F396" s="17" t="s">
        <v>384</v>
      </c>
      <c r="G396" s="2">
        <v>5.83</v>
      </c>
      <c r="H396" s="57">
        <v>7</v>
      </c>
      <c r="I396" s="6">
        <f t="shared" si="36"/>
        <v>0.85763293310463118</v>
      </c>
      <c r="J396" s="7" t="s">
        <v>16</v>
      </c>
      <c r="K396" s="58"/>
      <c r="L396" s="6">
        <f t="shared" si="34"/>
        <v>493.28804879350861</v>
      </c>
      <c r="M396" s="6">
        <f t="shared" si="35"/>
        <v>595.22742782521027</v>
      </c>
      <c r="N396" s="74">
        <f t="shared" si="32"/>
        <v>101.93937903170166</v>
      </c>
      <c r="O396" s="78">
        <f t="shared" si="33"/>
        <v>0.20665284569741055</v>
      </c>
    </row>
    <row r="397" spans="2:15" x14ac:dyDescent="0.2">
      <c r="B397" s="81">
        <v>41402</v>
      </c>
      <c r="C397" s="4" t="s">
        <v>154</v>
      </c>
      <c r="D397" s="5">
        <v>5</v>
      </c>
      <c r="E397" s="5">
        <v>3</v>
      </c>
      <c r="F397" s="17" t="s">
        <v>385</v>
      </c>
      <c r="G397" s="2">
        <v>5.34</v>
      </c>
      <c r="H397" s="57">
        <v>6</v>
      </c>
      <c r="I397" s="6">
        <f t="shared" si="36"/>
        <v>0.93632958801498134</v>
      </c>
      <c r="J397" s="7">
        <v>2</v>
      </c>
      <c r="K397" s="58"/>
      <c r="L397" s="6">
        <f t="shared" si="34"/>
        <v>494.22437838152359</v>
      </c>
      <c r="M397" s="6">
        <f t="shared" si="35"/>
        <v>595.22742782521027</v>
      </c>
      <c r="N397" s="74">
        <f t="shared" si="32"/>
        <v>101.00304944368668</v>
      </c>
      <c r="O397" s="78">
        <f t="shared" si="33"/>
        <v>0.2043667893810692</v>
      </c>
    </row>
    <row r="398" spans="2:15" x14ac:dyDescent="0.2">
      <c r="B398" s="81">
        <v>41402</v>
      </c>
      <c r="C398" s="4" t="s">
        <v>33</v>
      </c>
      <c r="D398" s="5">
        <v>7</v>
      </c>
      <c r="E398" s="5">
        <v>3</v>
      </c>
      <c r="F398" s="17" t="s">
        <v>386</v>
      </c>
      <c r="G398" s="2">
        <v>2.99</v>
      </c>
      <c r="H398" s="57">
        <v>5.5</v>
      </c>
      <c r="I398" s="6">
        <f t="shared" si="36"/>
        <v>1.6722408026755851</v>
      </c>
      <c r="J398" s="7">
        <v>3</v>
      </c>
      <c r="K398" s="58"/>
      <c r="L398" s="6">
        <f t="shared" si="34"/>
        <v>495.89661918419915</v>
      </c>
      <c r="M398" s="6">
        <f t="shared" si="35"/>
        <v>595.22742782521027</v>
      </c>
      <c r="N398" s="74">
        <f t="shared" si="32"/>
        <v>99.330808641011117</v>
      </c>
      <c r="O398" s="78">
        <f t="shared" si="33"/>
        <v>0.20030547658183373</v>
      </c>
    </row>
    <row r="399" spans="2:15" x14ac:dyDescent="0.2">
      <c r="B399" s="81">
        <v>41402</v>
      </c>
      <c r="C399" s="4" t="s">
        <v>154</v>
      </c>
      <c r="D399" s="5">
        <v>6</v>
      </c>
      <c r="E399" s="5">
        <v>2</v>
      </c>
      <c r="F399" s="17" t="s">
        <v>387</v>
      </c>
      <c r="G399" s="2">
        <v>2.68</v>
      </c>
      <c r="H399" s="57">
        <v>3.5</v>
      </c>
      <c r="I399" s="6">
        <f t="shared" si="36"/>
        <v>1.8656716417910446</v>
      </c>
      <c r="J399" s="7" t="s">
        <v>16</v>
      </c>
      <c r="K399" s="58"/>
      <c r="L399" s="6">
        <f t="shared" si="34"/>
        <v>497.76229082599019</v>
      </c>
      <c r="M399" s="6">
        <f t="shared" si="35"/>
        <v>595.22742782521027</v>
      </c>
      <c r="N399" s="74">
        <f t="shared" si="32"/>
        <v>97.465136999220078</v>
      </c>
      <c r="O399" s="78">
        <f t="shared" si="33"/>
        <v>0.19580659040580545</v>
      </c>
    </row>
    <row r="400" spans="2:15" x14ac:dyDescent="0.2">
      <c r="B400" s="81">
        <v>41402</v>
      </c>
      <c r="C400" s="4" t="s">
        <v>33</v>
      </c>
      <c r="D400" s="5">
        <v>8</v>
      </c>
      <c r="E400" s="5">
        <v>1</v>
      </c>
      <c r="F400" s="17" t="s">
        <v>288</v>
      </c>
      <c r="G400" s="2">
        <v>2.72</v>
      </c>
      <c r="H400" s="57">
        <v>7</v>
      </c>
      <c r="I400" s="6">
        <f t="shared" si="36"/>
        <v>1.838235294117647</v>
      </c>
      <c r="J400" s="7" t="s">
        <v>16</v>
      </c>
      <c r="K400" s="58"/>
      <c r="L400" s="6">
        <f t="shared" si="34"/>
        <v>499.60052612010782</v>
      </c>
      <c r="M400" s="6">
        <f t="shared" si="35"/>
        <v>595.22742782521027</v>
      </c>
      <c r="N400" s="74">
        <f t="shared" si="32"/>
        <v>95.626901705102455</v>
      </c>
      <c r="O400" s="78">
        <f t="shared" si="33"/>
        <v>0.19140672738625783</v>
      </c>
    </row>
    <row r="401" spans="2:15" x14ac:dyDescent="0.2">
      <c r="B401" s="81">
        <v>41402</v>
      </c>
      <c r="C401" s="4" t="s">
        <v>33</v>
      </c>
      <c r="D401" s="5">
        <v>8</v>
      </c>
      <c r="E401" s="5">
        <v>5</v>
      </c>
      <c r="F401" s="17" t="s">
        <v>388</v>
      </c>
      <c r="G401" s="2">
        <v>4.0599999999999996</v>
      </c>
      <c r="H401" s="57">
        <v>5.5</v>
      </c>
      <c r="I401" s="6">
        <f t="shared" si="36"/>
        <v>1.2315270935960592</v>
      </c>
      <c r="J401" s="7">
        <v>2</v>
      </c>
      <c r="K401" s="58"/>
      <c r="L401" s="6">
        <f t="shared" si="34"/>
        <v>500.83205321370389</v>
      </c>
      <c r="M401" s="6">
        <f t="shared" si="35"/>
        <v>595.22742782521027</v>
      </c>
      <c r="N401" s="74">
        <f t="shared" si="32"/>
        <v>94.395374611506384</v>
      </c>
      <c r="O401" s="78">
        <f t="shared" si="33"/>
        <v>0.18847710326405187</v>
      </c>
    </row>
    <row r="402" spans="2:15" x14ac:dyDescent="0.2">
      <c r="B402" s="81">
        <v>41402</v>
      </c>
      <c r="C402" s="4" t="s">
        <v>154</v>
      </c>
      <c r="D402" s="5">
        <v>7</v>
      </c>
      <c r="E402" s="5">
        <v>6</v>
      </c>
      <c r="F402" s="17" t="s">
        <v>389</v>
      </c>
      <c r="G402" s="2">
        <v>2.13</v>
      </c>
      <c r="H402" s="57">
        <v>2.4</v>
      </c>
      <c r="I402" s="6">
        <f t="shared" si="36"/>
        <v>2.347417840375587</v>
      </c>
      <c r="J402" s="7" t="s">
        <v>16</v>
      </c>
      <c r="K402" s="58"/>
      <c r="L402" s="6">
        <f t="shared" si="34"/>
        <v>503.1794710540795</v>
      </c>
      <c r="M402" s="6">
        <f t="shared" si="35"/>
        <v>595.22742782521027</v>
      </c>
      <c r="N402" s="74">
        <f t="shared" si="32"/>
        <v>92.047956771130771</v>
      </c>
      <c r="O402" s="78">
        <f t="shared" si="33"/>
        <v>0.18293265537702721</v>
      </c>
    </row>
    <row r="403" spans="2:15" x14ac:dyDescent="0.2">
      <c r="B403" s="81">
        <v>41405</v>
      </c>
      <c r="C403" s="4" t="s">
        <v>30</v>
      </c>
      <c r="D403" s="5">
        <v>1</v>
      </c>
      <c r="E403" s="5">
        <v>11</v>
      </c>
      <c r="F403" s="17" t="s">
        <v>390</v>
      </c>
      <c r="G403" s="2">
        <v>5.0999999999999996</v>
      </c>
      <c r="H403" s="57">
        <v>5.5</v>
      </c>
      <c r="I403" s="6">
        <f t="shared" si="36"/>
        <v>0.98039215686274517</v>
      </c>
      <c r="J403" s="7" t="s">
        <v>16</v>
      </c>
      <c r="K403" s="58"/>
      <c r="L403" s="6">
        <f t="shared" si="34"/>
        <v>504.15986321094226</v>
      </c>
      <c r="M403" s="6">
        <f t="shared" si="35"/>
        <v>595.22742782521027</v>
      </c>
      <c r="N403" s="74">
        <f t="shared" si="32"/>
        <v>91.067564614268008</v>
      </c>
      <c r="O403" s="78">
        <f t="shared" si="33"/>
        <v>0.18063231776180688</v>
      </c>
    </row>
    <row r="404" spans="2:15" x14ac:dyDescent="0.2">
      <c r="B404" s="81">
        <v>41405</v>
      </c>
      <c r="C404" s="4" t="s">
        <v>30</v>
      </c>
      <c r="D404" s="5">
        <v>1</v>
      </c>
      <c r="E404" s="5">
        <v>4</v>
      </c>
      <c r="F404" s="17" t="s">
        <v>391</v>
      </c>
      <c r="G404" s="2">
        <v>5.23</v>
      </c>
      <c r="H404" s="57">
        <v>5.5</v>
      </c>
      <c r="I404" s="6">
        <f t="shared" si="36"/>
        <v>0.95602294455066916</v>
      </c>
      <c r="J404" s="7" t="s">
        <v>16</v>
      </c>
      <c r="K404" s="58"/>
      <c r="L404" s="6">
        <f t="shared" si="34"/>
        <v>505.11588615549294</v>
      </c>
      <c r="M404" s="6">
        <f t="shared" si="35"/>
        <v>595.22742782521027</v>
      </c>
      <c r="N404" s="74">
        <f t="shared" si="32"/>
        <v>90.111541669717326</v>
      </c>
      <c r="O404" s="78">
        <f t="shared" si="33"/>
        <v>0.17839775809778774</v>
      </c>
    </row>
    <row r="405" spans="2:15" x14ac:dyDescent="0.2">
      <c r="B405" s="81">
        <v>41405</v>
      </c>
      <c r="C405" s="4" t="s">
        <v>30</v>
      </c>
      <c r="D405" s="5">
        <v>1</v>
      </c>
      <c r="E405" s="5">
        <v>1</v>
      </c>
      <c r="F405" s="17" t="s">
        <v>392</v>
      </c>
      <c r="G405" s="2">
        <v>5.54</v>
      </c>
      <c r="H405" s="57">
        <v>7</v>
      </c>
      <c r="I405" s="6">
        <f t="shared" si="36"/>
        <v>0.90252707581227432</v>
      </c>
      <c r="J405" s="7">
        <v>2</v>
      </c>
      <c r="K405" s="58"/>
      <c r="L405" s="6">
        <f t="shared" si="34"/>
        <v>506.0184132313052</v>
      </c>
      <c r="M405" s="6">
        <f t="shared" si="35"/>
        <v>595.22742782521027</v>
      </c>
      <c r="N405" s="74">
        <f t="shared" si="32"/>
        <v>89.209014593905067</v>
      </c>
      <c r="O405" s="78">
        <f t="shared" si="33"/>
        <v>0.17629598501018753</v>
      </c>
    </row>
    <row r="406" spans="2:15" x14ac:dyDescent="0.2">
      <c r="B406" s="81">
        <v>41405</v>
      </c>
      <c r="C406" s="4" t="s">
        <v>14</v>
      </c>
      <c r="D406" s="5">
        <v>2</v>
      </c>
      <c r="E406" s="5">
        <v>2</v>
      </c>
      <c r="F406" s="17" t="s">
        <v>393</v>
      </c>
      <c r="G406" s="2">
        <v>4.33</v>
      </c>
      <c r="H406" s="57">
        <v>5.5</v>
      </c>
      <c r="I406" s="6">
        <f t="shared" si="36"/>
        <v>1.1547344110854503</v>
      </c>
      <c r="J406" s="7" t="s">
        <v>16</v>
      </c>
      <c r="K406" s="58"/>
      <c r="L406" s="6">
        <f t="shared" si="34"/>
        <v>507.17314764239063</v>
      </c>
      <c r="M406" s="6">
        <f t="shared" si="35"/>
        <v>595.22742782521027</v>
      </c>
      <c r="N406" s="74">
        <f t="shared" si="32"/>
        <v>88.054280182819639</v>
      </c>
      <c r="O406" s="78">
        <f t="shared" si="33"/>
        <v>0.17361778830788374</v>
      </c>
    </row>
    <row r="407" spans="2:15" x14ac:dyDescent="0.2">
      <c r="B407" s="81">
        <v>41405</v>
      </c>
      <c r="C407" s="4" t="s">
        <v>30</v>
      </c>
      <c r="D407" s="5">
        <v>3</v>
      </c>
      <c r="E407" s="5">
        <v>2</v>
      </c>
      <c r="F407" s="17" t="s">
        <v>394</v>
      </c>
      <c r="G407" s="2">
        <v>4.46</v>
      </c>
      <c r="H407" s="57">
        <v>5</v>
      </c>
      <c r="I407" s="6">
        <f t="shared" si="36"/>
        <v>1.1210762331838564</v>
      </c>
      <c r="J407" s="7">
        <v>2</v>
      </c>
      <c r="K407" s="58"/>
      <c r="L407" s="6">
        <f t="shared" si="34"/>
        <v>508.29422387557446</v>
      </c>
      <c r="M407" s="6">
        <f t="shared" si="35"/>
        <v>595.22742782521027</v>
      </c>
      <c r="N407" s="74">
        <f t="shared" si="32"/>
        <v>86.933203949635811</v>
      </c>
      <c r="O407" s="78">
        <f t="shared" si="33"/>
        <v>0.17102929733648956</v>
      </c>
    </row>
    <row r="408" spans="2:15" x14ac:dyDescent="0.2">
      <c r="B408" s="81">
        <v>41405</v>
      </c>
      <c r="C408" s="4" t="s">
        <v>14</v>
      </c>
      <c r="D408" s="5">
        <v>3</v>
      </c>
      <c r="E408" s="5">
        <v>9</v>
      </c>
      <c r="F408" s="17" t="s">
        <v>299</v>
      </c>
      <c r="G408" s="2">
        <v>4.01</v>
      </c>
      <c r="H408" s="57">
        <v>4.2</v>
      </c>
      <c r="I408" s="6">
        <f t="shared" si="36"/>
        <v>1.2468827930174564</v>
      </c>
      <c r="J408" s="7" t="s">
        <v>16</v>
      </c>
      <c r="K408" s="58"/>
      <c r="L408" s="6">
        <f t="shared" si="34"/>
        <v>509.54110666859191</v>
      </c>
      <c r="M408" s="6">
        <f t="shared" si="35"/>
        <v>595.22742782521027</v>
      </c>
      <c r="N408" s="74">
        <f t="shared" si="32"/>
        <v>85.686321156618362</v>
      </c>
      <c r="O408" s="78">
        <f t="shared" si="33"/>
        <v>0.16816370658854257</v>
      </c>
    </row>
    <row r="409" spans="2:15" x14ac:dyDescent="0.2">
      <c r="B409" s="81">
        <v>41405</v>
      </c>
      <c r="C409" s="4" t="s">
        <v>14</v>
      </c>
      <c r="D409" s="5">
        <v>3</v>
      </c>
      <c r="E409" s="5">
        <v>5</v>
      </c>
      <c r="F409" s="17" t="s">
        <v>395</v>
      </c>
      <c r="G409" s="2">
        <v>5.65</v>
      </c>
      <c r="H409" s="57">
        <v>14</v>
      </c>
      <c r="I409" s="6">
        <f t="shared" si="36"/>
        <v>0.88495575221238931</v>
      </c>
      <c r="J409" s="7">
        <v>3</v>
      </c>
      <c r="K409" s="58"/>
      <c r="L409" s="6">
        <f t="shared" si="34"/>
        <v>510.42606242080427</v>
      </c>
      <c r="M409" s="6">
        <f t="shared" si="35"/>
        <v>595.22742782521027</v>
      </c>
      <c r="N409" s="74">
        <f t="shared" si="32"/>
        <v>84.801365404405999</v>
      </c>
      <c r="O409" s="78">
        <f t="shared" si="33"/>
        <v>0.16613839231135155</v>
      </c>
    </row>
    <row r="410" spans="2:15" x14ac:dyDescent="0.2">
      <c r="B410" s="81">
        <v>41405</v>
      </c>
      <c r="C410" s="4" t="s">
        <v>126</v>
      </c>
      <c r="D410" s="5">
        <v>4</v>
      </c>
      <c r="E410" s="5">
        <v>7</v>
      </c>
      <c r="F410" s="17" t="s">
        <v>396</v>
      </c>
      <c r="G410" s="2">
        <v>5.39</v>
      </c>
      <c r="H410" s="57">
        <v>5.5</v>
      </c>
      <c r="I410" s="6">
        <f t="shared" si="36"/>
        <v>0.927643784786642</v>
      </c>
      <c r="J410" s="7" t="s">
        <v>16</v>
      </c>
      <c r="K410" s="58"/>
      <c r="L410" s="6">
        <f t="shared" si="34"/>
        <v>511.35370620559092</v>
      </c>
      <c r="M410" s="6">
        <f t="shared" si="35"/>
        <v>595.22742782521027</v>
      </c>
      <c r="N410" s="74">
        <f t="shared" si="32"/>
        <v>83.873721619619346</v>
      </c>
      <c r="O410" s="78">
        <f t="shared" si="33"/>
        <v>0.16402290743522591</v>
      </c>
    </row>
    <row r="411" spans="2:15" x14ac:dyDescent="0.2">
      <c r="B411" s="81">
        <v>41405</v>
      </c>
      <c r="C411" s="4" t="s">
        <v>30</v>
      </c>
      <c r="D411" s="5">
        <v>4</v>
      </c>
      <c r="E411" s="5">
        <v>12</v>
      </c>
      <c r="F411" s="17" t="s">
        <v>397</v>
      </c>
      <c r="G411" s="2">
        <v>3.98</v>
      </c>
      <c r="H411" s="57">
        <v>4</v>
      </c>
      <c r="I411" s="6">
        <f t="shared" si="36"/>
        <v>1.256281407035176</v>
      </c>
      <c r="J411" s="7" t="s">
        <v>16</v>
      </c>
      <c r="K411" s="58"/>
      <c r="L411" s="6">
        <f t="shared" si="34"/>
        <v>512.60998761262613</v>
      </c>
      <c r="M411" s="6">
        <f t="shared" si="35"/>
        <v>595.22742782521027</v>
      </c>
      <c r="N411" s="74">
        <f t="shared" si="32"/>
        <v>82.617440212584143</v>
      </c>
      <c r="O411" s="78">
        <f t="shared" si="33"/>
        <v>0.16117017266354408</v>
      </c>
    </row>
    <row r="412" spans="2:15" x14ac:dyDescent="0.2">
      <c r="B412" s="81">
        <v>41405</v>
      </c>
      <c r="C412" s="4" t="s">
        <v>14</v>
      </c>
      <c r="D412" s="5">
        <v>4</v>
      </c>
      <c r="E412" s="5">
        <v>1</v>
      </c>
      <c r="F412" s="17" t="s">
        <v>398</v>
      </c>
      <c r="G412" s="2">
        <v>3.47</v>
      </c>
      <c r="H412" s="57">
        <v>4.4000000000000004</v>
      </c>
      <c r="I412" s="6">
        <f t="shared" si="36"/>
        <v>1.4409221902017291</v>
      </c>
      <c r="J412" s="7">
        <v>3</v>
      </c>
      <c r="K412" s="58"/>
      <c r="L412" s="6">
        <f t="shared" si="34"/>
        <v>514.05090980282785</v>
      </c>
      <c r="M412" s="6">
        <f t="shared" si="35"/>
        <v>595.22742782521027</v>
      </c>
      <c r="N412" s="74">
        <f t="shared" si="32"/>
        <v>81.176518022382425</v>
      </c>
      <c r="O412" s="78">
        <f t="shared" si="33"/>
        <v>0.15791532798476893</v>
      </c>
    </row>
    <row r="413" spans="2:15" x14ac:dyDescent="0.2">
      <c r="B413" s="81">
        <v>41405</v>
      </c>
      <c r="C413" s="4" t="s">
        <v>14</v>
      </c>
      <c r="D413" s="5">
        <v>4</v>
      </c>
      <c r="E413" s="5">
        <v>3</v>
      </c>
      <c r="F413" s="17" t="s">
        <v>399</v>
      </c>
      <c r="G413" s="2">
        <v>5.51</v>
      </c>
      <c r="H413" s="57">
        <v>7</v>
      </c>
      <c r="I413" s="6">
        <f t="shared" si="36"/>
        <v>0.90744101633393837</v>
      </c>
      <c r="J413" s="7">
        <v>2</v>
      </c>
      <c r="K413" s="58"/>
      <c r="L413" s="6">
        <f t="shared" si="34"/>
        <v>514.95835081916175</v>
      </c>
      <c r="M413" s="6">
        <f t="shared" si="35"/>
        <v>595.22742782521027</v>
      </c>
      <c r="N413" s="74">
        <f t="shared" si="32"/>
        <v>80.269077006048519</v>
      </c>
      <c r="O413" s="78">
        <f t="shared" si="33"/>
        <v>0.15587489139337535</v>
      </c>
    </row>
    <row r="414" spans="2:15" x14ac:dyDescent="0.2">
      <c r="B414" s="81">
        <v>41405</v>
      </c>
      <c r="C414" s="4" t="s">
        <v>14</v>
      </c>
      <c r="D414" s="5">
        <v>4</v>
      </c>
      <c r="E414" s="5">
        <v>4</v>
      </c>
      <c r="F414" s="17" t="s">
        <v>400</v>
      </c>
      <c r="G414" s="2">
        <v>5.86</v>
      </c>
      <c r="H414" s="57">
        <v>7.5</v>
      </c>
      <c r="I414" s="6">
        <f t="shared" si="36"/>
        <v>0.85324232081911255</v>
      </c>
      <c r="J414" s="7" t="s">
        <v>16</v>
      </c>
      <c r="K414" s="58"/>
      <c r="L414" s="6">
        <f t="shared" si="34"/>
        <v>515.81159313998091</v>
      </c>
      <c r="M414" s="6">
        <f t="shared" si="35"/>
        <v>595.22742782521027</v>
      </c>
      <c r="N414" s="74">
        <f t="shared" si="32"/>
        <v>79.415834685229356</v>
      </c>
      <c r="O414" s="78">
        <f t="shared" si="33"/>
        <v>0.15396287276481879</v>
      </c>
    </row>
    <row r="415" spans="2:15" x14ac:dyDescent="0.2">
      <c r="B415" s="81">
        <v>41405</v>
      </c>
      <c r="C415" s="4" t="s">
        <v>126</v>
      </c>
      <c r="D415" s="5">
        <v>5</v>
      </c>
      <c r="E415" s="5">
        <v>7</v>
      </c>
      <c r="F415" s="17" t="s">
        <v>401</v>
      </c>
      <c r="G415" s="2">
        <v>4.78</v>
      </c>
      <c r="H415" s="57">
        <v>7.5</v>
      </c>
      <c r="I415" s="6">
        <f t="shared" si="36"/>
        <v>1.0460251046025104</v>
      </c>
      <c r="J415" s="7" t="s">
        <v>16</v>
      </c>
      <c r="K415" s="58"/>
      <c r="L415" s="6">
        <f t="shared" si="34"/>
        <v>516.85761824458348</v>
      </c>
      <c r="M415" s="6">
        <f t="shared" si="35"/>
        <v>595.22742782521027</v>
      </c>
      <c r="N415" s="74">
        <f t="shared" si="32"/>
        <v>78.369809580626793</v>
      </c>
      <c r="O415" s="78">
        <f t="shared" si="33"/>
        <v>0.15162746337530275</v>
      </c>
    </row>
    <row r="416" spans="2:15" x14ac:dyDescent="0.2">
      <c r="B416" s="81">
        <v>41405</v>
      </c>
      <c r="C416" s="4" t="s">
        <v>126</v>
      </c>
      <c r="D416" s="5">
        <v>5</v>
      </c>
      <c r="E416" s="5">
        <v>4</v>
      </c>
      <c r="F416" s="17" t="s">
        <v>280</v>
      </c>
      <c r="G416" s="2">
        <v>4.87</v>
      </c>
      <c r="H416" s="57">
        <v>5</v>
      </c>
      <c r="I416" s="6">
        <f t="shared" si="36"/>
        <v>1.0266940451745379</v>
      </c>
      <c r="J416" s="7">
        <v>2</v>
      </c>
      <c r="K416" s="58"/>
      <c r="L416" s="6">
        <f t="shared" si="34"/>
        <v>517.88431228975799</v>
      </c>
      <c r="M416" s="6">
        <f t="shared" si="35"/>
        <v>595.22742782521027</v>
      </c>
      <c r="N416" s="74">
        <f t="shared" si="32"/>
        <v>77.343115535452284</v>
      </c>
      <c r="O416" s="78">
        <f t="shared" si="33"/>
        <v>0.14934438773302436</v>
      </c>
    </row>
    <row r="417" spans="2:15" x14ac:dyDescent="0.2">
      <c r="B417" s="81">
        <v>41405</v>
      </c>
      <c r="C417" s="4" t="s">
        <v>126</v>
      </c>
      <c r="D417" s="5">
        <v>5</v>
      </c>
      <c r="E417" s="5">
        <v>11</v>
      </c>
      <c r="F417" s="17" t="s">
        <v>367</v>
      </c>
      <c r="G417" s="2">
        <v>5.01</v>
      </c>
      <c r="H417" s="57">
        <v>7</v>
      </c>
      <c r="I417" s="6">
        <f t="shared" si="36"/>
        <v>0.99800399201596812</v>
      </c>
      <c r="J417" s="7">
        <v>3</v>
      </c>
      <c r="K417" s="58"/>
      <c r="L417" s="6">
        <f t="shared" si="34"/>
        <v>518.88231628177391</v>
      </c>
      <c r="M417" s="6">
        <f t="shared" si="35"/>
        <v>595.22742782521027</v>
      </c>
      <c r="N417" s="74">
        <f t="shared" si="32"/>
        <v>76.34511154343636</v>
      </c>
      <c r="O417" s="78">
        <f t="shared" si="33"/>
        <v>0.14713377031330144</v>
      </c>
    </row>
    <row r="418" spans="2:15" x14ac:dyDescent="0.2">
      <c r="B418" s="81">
        <v>41405</v>
      </c>
      <c r="C418" s="4" t="s">
        <v>14</v>
      </c>
      <c r="D418" s="5">
        <v>5</v>
      </c>
      <c r="E418" s="5">
        <v>10</v>
      </c>
      <c r="F418" s="17" t="s">
        <v>402</v>
      </c>
      <c r="G418" s="2">
        <v>1.5</v>
      </c>
      <c r="H418" s="57">
        <v>3</v>
      </c>
      <c r="I418" s="6">
        <f t="shared" si="36"/>
        <v>3.3333333333333335</v>
      </c>
      <c r="J418" s="7">
        <v>1</v>
      </c>
      <c r="K418" s="58">
        <f>H418*3.33</f>
        <v>9.99</v>
      </c>
      <c r="L418" s="6">
        <f t="shared" si="34"/>
        <v>522.21564961510728</v>
      </c>
      <c r="M418" s="6">
        <f t="shared" si="35"/>
        <v>605.21742782521028</v>
      </c>
      <c r="N418" s="74">
        <f t="shared" si="32"/>
        <v>83.001778210102998</v>
      </c>
      <c r="O418" s="78">
        <f t="shared" si="33"/>
        <v>0.15894157570972539</v>
      </c>
    </row>
    <row r="419" spans="2:15" x14ac:dyDescent="0.2">
      <c r="B419" s="81">
        <v>41405</v>
      </c>
      <c r="C419" s="4" t="s">
        <v>19</v>
      </c>
      <c r="D419" s="5">
        <v>4</v>
      </c>
      <c r="E419" s="5">
        <v>3</v>
      </c>
      <c r="F419" s="17" t="s">
        <v>50</v>
      </c>
      <c r="G419" s="2">
        <v>4.13</v>
      </c>
      <c r="H419" s="57">
        <v>9</v>
      </c>
      <c r="I419" s="6">
        <f t="shared" si="36"/>
        <v>1.2106537530266344</v>
      </c>
      <c r="J419" s="7" t="s">
        <v>16</v>
      </c>
      <c r="K419" s="58"/>
      <c r="L419" s="6">
        <f t="shared" si="34"/>
        <v>523.42630336813397</v>
      </c>
      <c r="M419" s="6">
        <f t="shared" si="35"/>
        <v>605.21742782521028</v>
      </c>
      <c r="N419" s="74">
        <f t="shared" si="32"/>
        <v>81.791124457076307</v>
      </c>
      <c r="O419" s="78">
        <f t="shared" si="33"/>
        <v>0.15626101311830964</v>
      </c>
    </row>
    <row r="420" spans="2:15" x14ac:dyDescent="0.2">
      <c r="B420" s="81">
        <v>41405</v>
      </c>
      <c r="C420" s="4" t="s">
        <v>19</v>
      </c>
      <c r="D420" s="5">
        <v>4</v>
      </c>
      <c r="E420" s="5">
        <v>10</v>
      </c>
      <c r="F420" s="17" t="s">
        <v>264</v>
      </c>
      <c r="G420" s="2">
        <v>5.47</v>
      </c>
      <c r="H420" s="57">
        <v>9</v>
      </c>
      <c r="I420" s="6">
        <f t="shared" si="36"/>
        <v>0.91407678244972579</v>
      </c>
      <c r="J420" s="7" t="s">
        <v>16</v>
      </c>
      <c r="K420" s="58"/>
      <c r="L420" s="6">
        <f t="shared" si="34"/>
        <v>524.34038015058366</v>
      </c>
      <c r="M420" s="6">
        <f t="shared" si="35"/>
        <v>605.21742782521028</v>
      </c>
      <c r="N420" s="74">
        <f t="shared" si="32"/>
        <v>80.877047674626624</v>
      </c>
      <c r="O420" s="78">
        <f t="shared" si="33"/>
        <v>0.15424531608914005</v>
      </c>
    </row>
    <row r="421" spans="2:15" x14ac:dyDescent="0.2">
      <c r="B421" s="81">
        <v>41405</v>
      </c>
      <c r="C421" s="4" t="s">
        <v>14</v>
      </c>
      <c r="D421" s="5">
        <v>6</v>
      </c>
      <c r="E421" s="5">
        <v>1</v>
      </c>
      <c r="F421" s="17" t="s">
        <v>403</v>
      </c>
      <c r="G421" s="2">
        <v>5.27</v>
      </c>
      <c r="H421" s="57">
        <v>15</v>
      </c>
      <c r="I421" s="6">
        <f t="shared" si="36"/>
        <v>0.94876660341555985</v>
      </c>
      <c r="J421" s="7" t="s">
        <v>16</v>
      </c>
      <c r="K421" s="58"/>
      <c r="L421" s="6">
        <f t="shared" si="34"/>
        <v>525.28914675399926</v>
      </c>
      <c r="M421" s="6">
        <f t="shared" si="35"/>
        <v>605.21742782521028</v>
      </c>
      <c r="N421" s="74">
        <f t="shared" si="32"/>
        <v>79.928281071211018</v>
      </c>
      <c r="O421" s="78">
        <f t="shared" si="33"/>
        <v>0.15216054160860595</v>
      </c>
    </row>
    <row r="422" spans="2:15" x14ac:dyDescent="0.2">
      <c r="B422" s="81">
        <v>41405</v>
      </c>
      <c r="C422" s="4" t="s">
        <v>19</v>
      </c>
      <c r="D422" s="5">
        <v>5</v>
      </c>
      <c r="E422" s="5">
        <v>3</v>
      </c>
      <c r="F422" s="17" t="s">
        <v>281</v>
      </c>
      <c r="G422" s="2">
        <v>3.53</v>
      </c>
      <c r="H422" s="57">
        <v>3.8</v>
      </c>
      <c r="I422" s="6">
        <f t="shared" si="36"/>
        <v>1.41643059490085</v>
      </c>
      <c r="J422" s="7">
        <v>2</v>
      </c>
      <c r="K422" s="58"/>
      <c r="L422" s="6">
        <f t="shared" si="34"/>
        <v>526.70557734890008</v>
      </c>
      <c r="M422" s="6">
        <f t="shared" si="35"/>
        <v>605.21742782521028</v>
      </c>
      <c r="N422" s="74">
        <f t="shared" si="32"/>
        <v>78.511850476310201</v>
      </c>
      <c r="O422" s="78">
        <f t="shared" si="33"/>
        <v>0.14906212095092819</v>
      </c>
    </row>
    <row r="423" spans="2:15" x14ac:dyDescent="0.2">
      <c r="B423" s="81">
        <v>41405</v>
      </c>
      <c r="C423" s="4" t="s">
        <v>19</v>
      </c>
      <c r="D423" s="5">
        <v>5</v>
      </c>
      <c r="E423" s="5">
        <v>7</v>
      </c>
      <c r="F423" s="17" t="s">
        <v>368</v>
      </c>
      <c r="G423" s="2">
        <v>4.53</v>
      </c>
      <c r="H423" s="57">
        <v>18</v>
      </c>
      <c r="I423" s="6">
        <f t="shared" ref="I423:I454" si="37">5/G423</f>
        <v>1.1037527593818983</v>
      </c>
      <c r="J423" s="7" t="s">
        <v>16</v>
      </c>
      <c r="K423" s="58"/>
      <c r="L423" s="6">
        <f t="shared" si="34"/>
        <v>527.80933010828198</v>
      </c>
      <c r="M423" s="6">
        <f t="shared" si="35"/>
        <v>605.21742782521028</v>
      </c>
      <c r="N423" s="74">
        <f t="shared" si="32"/>
        <v>77.408097716928296</v>
      </c>
      <c r="O423" s="78">
        <f t="shared" si="33"/>
        <v>0.14665920684093961</v>
      </c>
    </row>
    <row r="424" spans="2:15" x14ac:dyDescent="0.2">
      <c r="B424" s="81">
        <v>41405</v>
      </c>
      <c r="C424" s="4" t="s">
        <v>19</v>
      </c>
      <c r="D424" s="5">
        <v>5</v>
      </c>
      <c r="E424" s="5">
        <v>5</v>
      </c>
      <c r="F424" s="17" t="s">
        <v>404</v>
      </c>
      <c r="G424" s="2">
        <v>5.68</v>
      </c>
      <c r="H424" s="57">
        <v>6</v>
      </c>
      <c r="I424" s="6">
        <f t="shared" si="37"/>
        <v>0.88028169014084512</v>
      </c>
      <c r="J424" s="7" t="s">
        <v>16</v>
      </c>
      <c r="K424" s="58"/>
      <c r="L424" s="6">
        <f t="shared" si="34"/>
        <v>528.68961179842279</v>
      </c>
      <c r="M424" s="6">
        <f t="shared" si="35"/>
        <v>605.21742782521028</v>
      </c>
      <c r="N424" s="74">
        <f t="shared" si="32"/>
        <v>76.527816026787491</v>
      </c>
      <c r="O424" s="78">
        <f t="shared" si="33"/>
        <v>0.14474999001108763</v>
      </c>
    </row>
    <row r="425" spans="2:15" x14ac:dyDescent="0.2">
      <c r="B425" s="81">
        <v>41405</v>
      </c>
      <c r="C425" s="4" t="s">
        <v>126</v>
      </c>
      <c r="D425" s="5">
        <v>7</v>
      </c>
      <c r="E425" s="5">
        <v>11</v>
      </c>
      <c r="F425" s="17" t="s">
        <v>405</v>
      </c>
      <c r="G425" s="2">
        <v>3.22</v>
      </c>
      <c r="H425" s="57">
        <v>5.5</v>
      </c>
      <c r="I425" s="6">
        <f t="shared" si="37"/>
        <v>1.5527950310559004</v>
      </c>
      <c r="J425" s="7" t="s">
        <v>16</v>
      </c>
      <c r="K425" s="58"/>
      <c r="L425" s="6">
        <f t="shared" si="34"/>
        <v>530.24240682947868</v>
      </c>
      <c r="M425" s="6">
        <f t="shared" si="35"/>
        <v>605.21742782521028</v>
      </c>
      <c r="N425" s="74">
        <f t="shared" si="32"/>
        <v>74.975020995731597</v>
      </c>
      <c r="O425" s="78">
        <f t="shared" si="33"/>
        <v>0.1413976325357223</v>
      </c>
    </row>
    <row r="426" spans="2:15" x14ac:dyDescent="0.2">
      <c r="B426" s="81">
        <v>41405</v>
      </c>
      <c r="C426" s="4" t="s">
        <v>126</v>
      </c>
      <c r="D426" s="5">
        <v>7</v>
      </c>
      <c r="E426" s="5">
        <v>4</v>
      </c>
      <c r="F426" s="17" t="s">
        <v>406</v>
      </c>
      <c r="G426" s="2">
        <v>4.2699999999999996</v>
      </c>
      <c r="H426" s="57">
        <v>7</v>
      </c>
      <c r="I426" s="6">
        <f t="shared" si="37"/>
        <v>1.1709601873536302</v>
      </c>
      <c r="J426" s="7">
        <v>1</v>
      </c>
      <c r="K426" s="58">
        <f>H426*1.17</f>
        <v>8.19</v>
      </c>
      <c r="L426" s="6">
        <f t="shared" si="34"/>
        <v>531.41336701683235</v>
      </c>
      <c r="M426" s="6">
        <f t="shared" si="35"/>
        <v>613.40742782521033</v>
      </c>
      <c r="N426" s="74">
        <f t="shared" si="32"/>
        <v>81.994060808377981</v>
      </c>
      <c r="O426" s="78">
        <f t="shared" si="33"/>
        <v>0.15429431380069303</v>
      </c>
    </row>
    <row r="427" spans="2:15" x14ac:dyDescent="0.2">
      <c r="B427" s="81">
        <v>41405</v>
      </c>
      <c r="C427" s="4" t="s">
        <v>14</v>
      </c>
      <c r="D427" s="5">
        <v>7</v>
      </c>
      <c r="E427" s="5">
        <v>7</v>
      </c>
      <c r="F427" s="17" t="s">
        <v>407</v>
      </c>
      <c r="G427" s="2">
        <v>4.96</v>
      </c>
      <c r="H427" s="57">
        <v>6</v>
      </c>
      <c r="I427" s="6">
        <f t="shared" si="37"/>
        <v>1.0080645161290323</v>
      </c>
      <c r="J427" s="7" t="s">
        <v>16</v>
      </c>
      <c r="K427" s="58"/>
      <c r="L427" s="6">
        <f t="shared" si="34"/>
        <v>532.42143153296138</v>
      </c>
      <c r="M427" s="6">
        <f t="shared" si="35"/>
        <v>613.40742782521033</v>
      </c>
      <c r="N427" s="74">
        <f t="shared" si="32"/>
        <v>80.985996292248956</v>
      </c>
      <c r="O427" s="78">
        <f t="shared" si="33"/>
        <v>0.15210882112516022</v>
      </c>
    </row>
    <row r="428" spans="2:15" x14ac:dyDescent="0.2">
      <c r="B428" s="81">
        <v>41405</v>
      </c>
      <c r="C428" s="4" t="s">
        <v>14</v>
      </c>
      <c r="D428" s="5">
        <v>7</v>
      </c>
      <c r="E428" s="5">
        <v>11</v>
      </c>
      <c r="F428" s="17" t="s">
        <v>408</v>
      </c>
      <c r="G428" s="2">
        <v>5.86</v>
      </c>
      <c r="H428" s="57">
        <v>6</v>
      </c>
      <c r="I428" s="6">
        <f t="shared" si="37"/>
        <v>0.85324232081911255</v>
      </c>
      <c r="J428" s="7">
        <v>3</v>
      </c>
      <c r="K428" s="58"/>
      <c r="L428" s="6">
        <f t="shared" si="34"/>
        <v>533.27467385378054</v>
      </c>
      <c r="M428" s="6">
        <f t="shared" si="35"/>
        <v>613.40742782521033</v>
      </c>
      <c r="N428" s="74">
        <f t="shared" si="32"/>
        <v>80.132753971429793</v>
      </c>
      <c r="O428" s="78">
        <f t="shared" si="33"/>
        <v>0.15026544086997373</v>
      </c>
    </row>
    <row r="429" spans="2:15" x14ac:dyDescent="0.2">
      <c r="B429" s="81">
        <v>41405</v>
      </c>
      <c r="C429" s="4" t="s">
        <v>19</v>
      </c>
      <c r="D429" s="5">
        <v>6</v>
      </c>
      <c r="E429" s="5">
        <v>10</v>
      </c>
      <c r="F429" s="17" t="s">
        <v>409</v>
      </c>
      <c r="G429" s="2">
        <v>3.97</v>
      </c>
      <c r="H429" s="57">
        <v>8.5</v>
      </c>
      <c r="I429" s="6">
        <f t="shared" si="37"/>
        <v>1.2594458438287153</v>
      </c>
      <c r="J429" s="7">
        <v>3</v>
      </c>
      <c r="K429" s="58"/>
      <c r="L429" s="6">
        <f t="shared" si="34"/>
        <v>534.5341196976093</v>
      </c>
      <c r="M429" s="6">
        <f t="shared" si="35"/>
        <v>613.40742782521033</v>
      </c>
      <c r="N429" s="74">
        <f t="shared" si="32"/>
        <v>78.873308127601035</v>
      </c>
      <c r="O429" s="78">
        <f t="shared" si="33"/>
        <v>0.14755523589816935</v>
      </c>
    </row>
    <row r="430" spans="2:15" x14ac:dyDescent="0.2">
      <c r="B430" s="81">
        <v>41405</v>
      </c>
      <c r="C430" s="4" t="s">
        <v>19</v>
      </c>
      <c r="D430" s="5">
        <v>6</v>
      </c>
      <c r="E430" s="5">
        <v>11</v>
      </c>
      <c r="F430" s="17" t="s">
        <v>410</v>
      </c>
      <c r="G430" s="2">
        <v>4.13</v>
      </c>
      <c r="H430" s="57">
        <v>7</v>
      </c>
      <c r="I430" s="6">
        <f t="shared" si="37"/>
        <v>1.2106537530266344</v>
      </c>
      <c r="J430" s="7">
        <v>2</v>
      </c>
      <c r="K430" s="58"/>
      <c r="L430" s="6">
        <f t="shared" si="34"/>
        <v>535.74477345063599</v>
      </c>
      <c r="M430" s="6">
        <f t="shared" si="35"/>
        <v>613.40742782521033</v>
      </c>
      <c r="N430" s="74">
        <f t="shared" si="32"/>
        <v>77.662654374574345</v>
      </c>
      <c r="O430" s="78">
        <f t="shared" si="33"/>
        <v>0.14496203831231635</v>
      </c>
    </row>
    <row r="431" spans="2:15" x14ac:dyDescent="0.2">
      <c r="B431" s="81">
        <v>41405</v>
      </c>
      <c r="C431" s="4" t="s">
        <v>14</v>
      </c>
      <c r="D431" s="5">
        <v>8</v>
      </c>
      <c r="E431" s="5">
        <v>9</v>
      </c>
      <c r="F431" s="17" t="s">
        <v>411</v>
      </c>
      <c r="G431" s="2">
        <v>3.95</v>
      </c>
      <c r="H431" s="57">
        <v>7</v>
      </c>
      <c r="I431" s="6">
        <f t="shared" si="37"/>
        <v>1.2658227848101264</v>
      </c>
      <c r="J431" s="7" t="s">
        <v>16</v>
      </c>
      <c r="K431" s="58"/>
      <c r="L431" s="6">
        <f t="shared" si="34"/>
        <v>537.01059623544609</v>
      </c>
      <c r="M431" s="6">
        <f t="shared" si="35"/>
        <v>613.40742782521033</v>
      </c>
      <c r="N431" s="74">
        <f t="shared" si="32"/>
        <v>76.396831589764247</v>
      </c>
      <c r="O431" s="78">
        <f t="shared" si="33"/>
        <v>0.14226317343702644</v>
      </c>
    </row>
    <row r="432" spans="2:15" x14ac:dyDescent="0.2">
      <c r="B432" s="81">
        <v>41405</v>
      </c>
      <c r="C432" s="4" t="s">
        <v>19</v>
      </c>
      <c r="D432" s="5">
        <v>7</v>
      </c>
      <c r="E432" s="5">
        <v>2</v>
      </c>
      <c r="F432" s="17" t="s">
        <v>317</v>
      </c>
      <c r="G432" s="2">
        <v>5.63</v>
      </c>
      <c r="H432" s="57">
        <v>13</v>
      </c>
      <c r="I432" s="6">
        <f t="shared" si="37"/>
        <v>0.88809946714031973</v>
      </c>
      <c r="J432" s="7">
        <v>1</v>
      </c>
      <c r="K432" s="58">
        <f>H432*0.89</f>
        <v>11.57</v>
      </c>
      <c r="L432" s="6">
        <f t="shared" si="34"/>
        <v>537.89869570258645</v>
      </c>
      <c r="M432" s="6">
        <f t="shared" si="35"/>
        <v>624.97742782521038</v>
      </c>
      <c r="N432" s="74">
        <f t="shared" si="32"/>
        <v>87.078732122623933</v>
      </c>
      <c r="O432" s="78">
        <f t="shared" si="33"/>
        <v>0.16188686237449307</v>
      </c>
    </row>
    <row r="433" spans="2:15" x14ac:dyDescent="0.2">
      <c r="B433" s="81">
        <v>41405</v>
      </c>
      <c r="C433" s="4" t="s">
        <v>372</v>
      </c>
      <c r="D433" s="5">
        <v>5</v>
      </c>
      <c r="E433" s="5">
        <v>9</v>
      </c>
      <c r="F433" s="17" t="s">
        <v>412</v>
      </c>
      <c r="G433" s="2">
        <v>3.2</v>
      </c>
      <c r="H433" s="57">
        <v>5</v>
      </c>
      <c r="I433" s="6">
        <f t="shared" si="37"/>
        <v>1.5625</v>
      </c>
      <c r="J433" s="7">
        <v>1</v>
      </c>
      <c r="K433" s="58">
        <f>H433*1.56</f>
        <v>7.8000000000000007</v>
      </c>
      <c r="L433" s="6">
        <f t="shared" si="34"/>
        <v>539.46119570258645</v>
      </c>
      <c r="M433" s="6">
        <f t="shared" si="35"/>
        <v>632.77742782521034</v>
      </c>
      <c r="N433" s="74">
        <f t="shared" si="32"/>
        <v>93.316232122623887</v>
      </c>
      <c r="O433" s="78">
        <f t="shared" si="33"/>
        <v>0.17298043467443508</v>
      </c>
    </row>
    <row r="434" spans="2:15" x14ac:dyDescent="0.2">
      <c r="B434" s="81">
        <v>41405</v>
      </c>
      <c r="C434" s="4" t="s">
        <v>19</v>
      </c>
      <c r="D434" s="5">
        <v>8</v>
      </c>
      <c r="E434" s="5">
        <v>5</v>
      </c>
      <c r="F434" s="17" t="s">
        <v>328</v>
      </c>
      <c r="G434" s="2">
        <v>3.15</v>
      </c>
      <c r="H434" s="57">
        <v>7</v>
      </c>
      <c r="I434" s="6">
        <f t="shared" si="37"/>
        <v>1.5873015873015874</v>
      </c>
      <c r="J434" s="7" t="s">
        <v>16</v>
      </c>
      <c r="K434" s="58"/>
      <c r="L434" s="6">
        <f t="shared" si="34"/>
        <v>541.04849728988802</v>
      </c>
      <c r="M434" s="6">
        <f t="shared" si="35"/>
        <v>632.77742782521034</v>
      </c>
      <c r="N434" s="74">
        <f t="shared" si="32"/>
        <v>91.72893053532232</v>
      </c>
      <c r="O434" s="78">
        <f t="shared" si="33"/>
        <v>0.16953920211365994</v>
      </c>
    </row>
    <row r="435" spans="2:15" x14ac:dyDescent="0.2">
      <c r="B435" s="81">
        <v>41405</v>
      </c>
      <c r="C435" s="4" t="s">
        <v>19</v>
      </c>
      <c r="D435" s="5">
        <v>8</v>
      </c>
      <c r="E435" s="5">
        <v>1</v>
      </c>
      <c r="F435" s="17" t="s">
        <v>413</v>
      </c>
      <c r="G435" s="2">
        <v>5.58</v>
      </c>
      <c r="H435" s="57">
        <v>7.5</v>
      </c>
      <c r="I435" s="6">
        <f t="shared" si="37"/>
        <v>0.89605734767025091</v>
      </c>
      <c r="J435" s="7" t="s">
        <v>16</v>
      </c>
      <c r="K435" s="58"/>
      <c r="L435" s="6">
        <f t="shared" si="34"/>
        <v>541.94455463755833</v>
      </c>
      <c r="M435" s="6">
        <f t="shared" si="35"/>
        <v>632.77742782521034</v>
      </c>
      <c r="N435" s="74">
        <f t="shared" si="32"/>
        <v>90.832873187652012</v>
      </c>
      <c r="O435" s="78">
        <f t="shared" si="33"/>
        <v>0.16760547257163461</v>
      </c>
    </row>
    <row r="436" spans="2:15" x14ac:dyDescent="0.2">
      <c r="B436" s="81">
        <v>41405</v>
      </c>
      <c r="C436" s="4" t="s">
        <v>372</v>
      </c>
      <c r="D436" s="5">
        <v>7</v>
      </c>
      <c r="E436" s="5">
        <v>2</v>
      </c>
      <c r="F436" s="17" t="s">
        <v>414</v>
      </c>
      <c r="G436" s="2">
        <v>3.34</v>
      </c>
      <c r="H436" s="57">
        <v>8.5</v>
      </c>
      <c r="I436" s="6">
        <f t="shared" si="37"/>
        <v>1.4970059880239521</v>
      </c>
      <c r="J436" s="7" t="s">
        <v>16</v>
      </c>
      <c r="K436" s="58"/>
      <c r="L436" s="6">
        <f t="shared" si="34"/>
        <v>543.44156062558227</v>
      </c>
      <c r="M436" s="6">
        <f t="shared" si="35"/>
        <v>632.77742782521034</v>
      </c>
      <c r="N436" s="74">
        <f t="shared" si="32"/>
        <v>89.335867199628069</v>
      </c>
      <c r="O436" s="78">
        <f t="shared" si="33"/>
        <v>0.16438909658802903</v>
      </c>
    </row>
    <row r="437" spans="2:15" x14ac:dyDescent="0.2">
      <c r="B437" s="81">
        <v>41405</v>
      </c>
      <c r="C437" s="4" t="s">
        <v>372</v>
      </c>
      <c r="D437" s="5">
        <v>7</v>
      </c>
      <c r="E437" s="5">
        <v>3</v>
      </c>
      <c r="F437" s="17" t="s">
        <v>415</v>
      </c>
      <c r="G437" s="2">
        <v>5.48</v>
      </c>
      <c r="H437" s="57">
        <v>10</v>
      </c>
      <c r="I437" s="6">
        <f t="shared" si="37"/>
        <v>0.91240875912408748</v>
      </c>
      <c r="J437" s="7" t="s">
        <v>16</v>
      </c>
      <c r="K437" s="58"/>
      <c r="L437" s="6">
        <f t="shared" si="34"/>
        <v>544.35396938470637</v>
      </c>
      <c r="M437" s="6">
        <f t="shared" si="35"/>
        <v>632.77742782521034</v>
      </c>
      <c r="N437" s="74">
        <f t="shared" si="32"/>
        <v>88.423458440503964</v>
      </c>
      <c r="O437" s="78">
        <f t="shared" si="33"/>
        <v>0.16243742750778631</v>
      </c>
    </row>
    <row r="438" spans="2:15" x14ac:dyDescent="0.2">
      <c r="B438" s="81">
        <v>41405</v>
      </c>
      <c r="C438" s="4" t="s">
        <v>372</v>
      </c>
      <c r="D438" s="5">
        <v>8</v>
      </c>
      <c r="E438" s="5">
        <v>10</v>
      </c>
      <c r="F438" s="17" t="s">
        <v>416</v>
      </c>
      <c r="G438" s="2">
        <v>4.8</v>
      </c>
      <c r="H438" s="57">
        <v>11</v>
      </c>
      <c r="I438" s="6">
        <f t="shared" si="37"/>
        <v>1.0416666666666667</v>
      </c>
      <c r="J438" s="7" t="s">
        <v>16</v>
      </c>
      <c r="K438" s="58"/>
      <c r="L438" s="6">
        <f t="shared" si="34"/>
        <v>545.395636051373</v>
      </c>
      <c r="M438" s="6">
        <f t="shared" si="35"/>
        <v>632.77742782521034</v>
      </c>
      <c r="N438" s="74">
        <f t="shared" si="32"/>
        <v>87.381791773837335</v>
      </c>
      <c r="O438" s="78">
        <f t="shared" si="33"/>
        <v>0.16021725514064528</v>
      </c>
    </row>
    <row r="439" spans="2:15" x14ac:dyDescent="0.2">
      <c r="B439" s="81">
        <v>41405</v>
      </c>
      <c r="C439" s="4" t="s">
        <v>372</v>
      </c>
      <c r="D439" s="5">
        <v>8</v>
      </c>
      <c r="E439" s="5">
        <v>5</v>
      </c>
      <c r="F439" s="17" t="s">
        <v>417</v>
      </c>
      <c r="G439" s="2">
        <v>5.76</v>
      </c>
      <c r="H439" s="57">
        <v>9</v>
      </c>
      <c r="I439" s="6">
        <f t="shared" si="37"/>
        <v>0.86805555555555558</v>
      </c>
      <c r="J439" s="7">
        <v>1</v>
      </c>
      <c r="K439" s="58">
        <f>H439*0.87</f>
        <v>7.83</v>
      </c>
      <c r="L439" s="6">
        <f t="shared" si="34"/>
        <v>546.26369160692855</v>
      </c>
      <c r="M439" s="6">
        <f t="shared" si="35"/>
        <v>640.60742782521038</v>
      </c>
      <c r="N439" s="74">
        <f t="shared" si="32"/>
        <v>94.343736218281833</v>
      </c>
      <c r="O439" s="78">
        <f t="shared" si="33"/>
        <v>0.17270731638918471</v>
      </c>
    </row>
    <row r="440" spans="2:15" x14ac:dyDescent="0.2">
      <c r="B440" s="81">
        <v>41409</v>
      </c>
      <c r="C440" s="4" t="s">
        <v>33</v>
      </c>
      <c r="D440" s="5">
        <v>2</v>
      </c>
      <c r="E440" s="5">
        <v>3</v>
      </c>
      <c r="F440" s="17" t="s">
        <v>232</v>
      </c>
      <c r="G440" s="2">
        <v>5.48</v>
      </c>
      <c r="H440" s="57">
        <v>8.5</v>
      </c>
      <c r="I440" s="6">
        <f t="shared" si="37"/>
        <v>0.91240875912408748</v>
      </c>
      <c r="J440" s="7">
        <v>3</v>
      </c>
      <c r="K440" s="58"/>
      <c r="L440" s="6">
        <f t="shared" si="34"/>
        <v>547.17610036605265</v>
      </c>
      <c r="M440" s="6">
        <f t="shared" si="35"/>
        <v>640.60742782521038</v>
      </c>
      <c r="N440" s="74">
        <f t="shared" si="32"/>
        <v>93.431327459157728</v>
      </c>
      <c r="O440" s="78">
        <f t="shared" si="33"/>
        <v>0.17075184277356698</v>
      </c>
    </row>
    <row r="441" spans="2:15" x14ac:dyDescent="0.2">
      <c r="B441" s="81">
        <v>41409</v>
      </c>
      <c r="C441" s="4" t="s">
        <v>33</v>
      </c>
      <c r="D441" s="5">
        <v>5</v>
      </c>
      <c r="E441" s="5">
        <v>12</v>
      </c>
      <c r="F441" s="17" t="s">
        <v>418</v>
      </c>
      <c r="G441" s="2">
        <v>4.5999999999999996</v>
      </c>
      <c r="H441" s="57">
        <v>7</v>
      </c>
      <c r="I441" s="6">
        <f t="shared" si="37"/>
        <v>1.0869565217391306</v>
      </c>
      <c r="J441" s="7" t="s">
        <v>16</v>
      </c>
      <c r="K441" s="58"/>
      <c r="L441" s="6">
        <f t="shared" si="34"/>
        <v>548.26305688779178</v>
      </c>
      <c r="M441" s="6">
        <f t="shared" si="35"/>
        <v>640.60742782521038</v>
      </c>
      <c r="N441" s="74">
        <f t="shared" si="32"/>
        <v>92.344370937418603</v>
      </c>
      <c r="O441" s="78">
        <f t="shared" si="33"/>
        <v>0.1684307738362133</v>
      </c>
    </row>
    <row r="442" spans="2:15" x14ac:dyDescent="0.2">
      <c r="B442" s="81">
        <v>41409</v>
      </c>
      <c r="C442" s="4" t="s">
        <v>33</v>
      </c>
      <c r="D442" s="5">
        <v>5</v>
      </c>
      <c r="E442" s="5">
        <v>6</v>
      </c>
      <c r="F442" s="17" t="s">
        <v>419</v>
      </c>
      <c r="G442" s="2">
        <v>4.9400000000000004</v>
      </c>
      <c r="H442" s="57">
        <v>8</v>
      </c>
      <c r="I442" s="6">
        <f t="shared" si="37"/>
        <v>1.0121457489878543</v>
      </c>
      <c r="J442" s="7" t="s">
        <v>16</v>
      </c>
      <c r="K442" s="58"/>
      <c r="L442" s="6">
        <f t="shared" si="34"/>
        <v>549.27520263677968</v>
      </c>
      <c r="M442" s="6">
        <f t="shared" si="35"/>
        <v>640.60742782521038</v>
      </c>
      <c r="N442" s="74">
        <f t="shared" si="32"/>
        <v>91.332225188430698</v>
      </c>
      <c r="O442" s="78">
        <f t="shared" si="33"/>
        <v>0.16627771424960203</v>
      </c>
    </row>
    <row r="443" spans="2:15" x14ac:dyDescent="0.2">
      <c r="B443" s="81">
        <v>41409</v>
      </c>
      <c r="C443" s="4" t="s">
        <v>154</v>
      </c>
      <c r="D443" s="5">
        <v>5</v>
      </c>
      <c r="E443" s="5">
        <v>7</v>
      </c>
      <c r="F443" s="17" t="s">
        <v>420</v>
      </c>
      <c r="G443" s="2">
        <v>1.43</v>
      </c>
      <c r="H443" s="57">
        <v>2.2999999999999998</v>
      </c>
      <c r="I443" s="6">
        <f t="shared" si="37"/>
        <v>3.4965034965034967</v>
      </c>
      <c r="J443" s="7">
        <v>2</v>
      </c>
      <c r="K443" s="58"/>
      <c r="L443" s="6">
        <f t="shared" si="34"/>
        <v>552.77170613328315</v>
      </c>
      <c r="M443" s="6">
        <f t="shared" si="35"/>
        <v>640.60742782521038</v>
      </c>
      <c r="N443" s="74">
        <f t="shared" si="32"/>
        <v>87.835721691927233</v>
      </c>
      <c r="O443" s="78">
        <f t="shared" si="33"/>
        <v>0.15890053835488546</v>
      </c>
    </row>
    <row r="444" spans="2:15" x14ac:dyDescent="0.2">
      <c r="B444" s="81">
        <v>41409</v>
      </c>
      <c r="C444" s="4" t="s">
        <v>33</v>
      </c>
      <c r="D444" s="5">
        <v>7</v>
      </c>
      <c r="E444" s="5">
        <v>1</v>
      </c>
      <c r="F444" s="17" t="s">
        <v>421</v>
      </c>
      <c r="G444" s="2">
        <v>3.4</v>
      </c>
      <c r="H444" s="57">
        <v>6</v>
      </c>
      <c r="I444" s="6">
        <f t="shared" si="37"/>
        <v>1.4705882352941178</v>
      </c>
      <c r="J444" s="7" t="s">
        <v>16</v>
      </c>
      <c r="K444" s="58"/>
      <c r="L444" s="6">
        <f t="shared" si="34"/>
        <v>554.24229436857729</v>
      </c>
      <c r="M444" s="6">
        <f t="shared" si="35"/>
        <v>640.60742782521038</v>
      </c>
      <c r="N444" s="74">
        <f t="shared" si="32"/>
        <v>86.365133456633089</v>
      </c>
      <c r="O444" s="78">
        <f t="shared" si="33"/>
        <v>0.15582559168463481</v>
      </c>
    </row>
    <row r="445" spans="2:15" x14ac:dyDescent="0.2">
      <c r="B445" s="81">
        <v>41409</v>
      </c>
      <c r="C445" s="4" t="s">
        <v>33</v>
      </c>
      <c r="D445" s="5">
        <v>7</v>
      </c>
      <c r="E445" s="5">
        <v>14</v>
      </c>
      <c r="F445" s="17" t="s">
        <v>422</v>
      </c>
      <c r="G445" s="2">
        <v>4.3600000000000003</v>
      </c>
      <c r="H445" s="57">
        <v>6</v>
      </c>
      <c r="I445" s="6">
        <f t="shared" si="37"/>
        <v>1.1467889908256881</v>
      </c>
      <c r="J445" s="7" t="s">
        <v>16</v>
      </c>
      <c r="K445" s="58"/>
      <c r="L445" s="6">
        <f t="shared" si="34"/>
        <v>555.389083359403</v>
      </c>
      <c r="M445" s="6">
        <f t="shared" si="35"/>
        <v>640.60742782521038</v>
      </c>
      <c r="N445" s="74">
        <f t="shared" si="32"/>
        <v>85.218344465807377</v>
      </c>
      <c r="O445" s="78">
        <f t="shared" si="33"/>
        <v>0.15343899802701189</v>
      </c>
    </row>
    <row r="446" spans="2:15" x14ac:dyDescent="0.2">
      <c r="B446" s="81">
        <v>41409</v>
      </c>
      <c r="C446" s="4" t="s">
        <v>33</v>
      </c>
      <c r="D446" s="5">
        <v>8</v>
      </c>
      <c r="E446" s="5">
        <v>7</v>
      </c>
      <c r="F446" s="17" t="s">
        <v>423</v>
      </c>
      <c r="G446" s="2">
        <v>5.49</v>
      </c>
      <c r="H446" s="57">
        <v>8.5</v>
      </c>
      <c r="I446" s="6">
        <f t="shared" si="37"/>
        <v>0.91074681238615662</v>
      </c>
      <c r="J446" s="7" t="s">
        <v>16</v>
      </c>
      <c r="K446" s="58"/>
      <c r="L446" s="6">
        <f t="shared" si="34"/>
        <v>556.29983017178915</v>
      </c>
      <c r="M446" s="6">
        <f t="shared" si="35"/>
        <v>640.60742782521038</v>
      </c>
      <c r="N446" s="74">
        <f t="shared" si="32"/>
        <v>84.307597653421226</v>
      </c>
      <c r="O446" s="78">
        <f t="shared" si="33"/>
        <v>0.15155064424051048</v>
      </c>
    </row>
    <row r="447" spans="2:15" x14ac:dyDescent="0.2">
      <c r="B447" s="81">
        <v>41409</v>
      </c>
      <c r="C447" s="4" t="s">
        <v>154</v>
      </c>
      <c r="D447" s="5">
        <v>7</v>
      </c>
      <c r="E447" s="5">
        <v>7</v>
      </c>
      <c r="F447" s="17" t="s">
        <v>424</v>
      </c>
      <c r="G447" s="2">
        <v>3.35</v>
      </c>
      <c r="H447" s="57">
        <v>4</v>
      </c>
      <c r="I447" s="6">
        <f t="shared" si="37"/>
        <v>1.4925373134328357</v>
      </c>
      <c r="J447" s="7">
        <v>2</v>
      </c>
      <c r="K447" s="58"/>
      <c r="L447" s="6">
        <f t="shared" si="34"/>
        <v>557.79236748522203</v>
      </c>
      <c r="M447" s="6">
        <f t="shared" si="35"/>
        <v>640.60742782521038</v>
      </c>
      <c r="N447" s="74">
        <f t="shared" si="32"/>
        <v>82.815060339988349</v>
      </c>
      <c r="O447" s="78">
        <f t="shared" si="33"/>
        <v>0.14846933225952114</v>
      </c>
    </row>
    <row r="448" spans="2:15" x14ac:dyDescent="0.2">
      <c r="B448" s="81">
        <v>41409</v>
      </c>
      <c r="C448" s="4" t="s">
        <v>154</v>
      </c>
      <c r="D448" s="5">
        <v>7</v>
      </c>
      <c r="E448" s="5">
        <v>4</v>
      </c>
      <c r="F448" s="17" t="s">
        <v>425</v>
      </c>
      <c r="G448" s="2">
        <v>5.77</v>
      </c>
      <c r="H448" s="57">
        <v>7.5</v>
      </c>
      <c r="I448" s="6">
        <f t="shared" si="37"/>
        <v>0.86655112651646449</v>
      </c>
      <c r="J448" s="7" t="s">
        <v>16</v>
      </c>
      <c r="K448" s="58"/>
      <c r="L448" s="6">
        <f t="shared" si="34"/>
        <v>558.6589186117385</v>
      </c>
      <c r="M448" s="6">
        <f t="shared" si="35"/>
        <v>640.60742782521038</v>
      </c>
      <c r="N448" s="74">
        <f t="shared" si="32"/>
        <v>81.94850921347188</v>
      </c>
      <c r="O448" s="78">
        <f t="shared" si="33"/>
        <v>0.14668791007062601</v>
      </c>
    </row>
    <row r="449" spans="2:15" x14ac:dyDescent="0.2">
      <c r="B449" s="81">
        <v>41409</v>
      </c>
      <c r="C449" s="4" t="s">
        <v>372</v>
      </c>
      <c r="D449" s="5">
        <v>8</v>
      </c>
      <c r="E449" s="5">
        <v>10</v>
      </c>
      <c r="F449" s="17" t="s">
        <v>426</v>
      </c>
      <c r="G449" s="2">
        <v>4.2699999999999996</v>
      </c>
      <c r="H449" s="57">
        <v>11</v>
      </c>
      <c r="I449" s="6">
        <f t="shared" si="37"/>
        <v>1.1709601873536302</v>
      </c>
      <c r="J449" s="7" t="s">
        <v>16</v>
      </c>
      <c r="K449" s="58"/>
      <c r="L449" s="6">
        <f t="shared" si="34"/>
        <v>559.82987879909217</v>
      </c>
      <c r="M449" s="6">
        <f t="shared" si="35"/>
        <v>640.60742782521038</v>
      </c>
      <c r="N449" s="74">
        <f t="shared" si="32"/>
        <v>80.777549026118209</v>
      </c>
      <c r="O449" s="78">
        <f t="shared" si="33"/>
        <v>0.14428945664600207</v>
      </c>
    </row>
    <row r="450" spans="2:15" x14ac:dyDescent="0.2">
      <c r="B450" s="81">
        <v>41409</v>
      </c>
      <c r="C450" s="4" t="s">
        <v>372</v>
      </c>
      <c r="D450" s="5">
        <v>8</v>
      </c>
      <c r="E450" s="5">
        <v>11</v>
      </c>
      <c r="F450" s="17" t="s">
        <v>427</v>
      </c>
      <c r="G450" s="2">
        <v>4.5999999999999996</v>
      </c>
      <c r="H450" s="57">
        <v>6</v>
      </c>
      <c r="I450" s="6">
        <f t="shared" si="37"/>
        <v>1.0869565217391306</v>
      </c>
      <c r="J450" s="7" t="s">
        <v>16</v>
      </c>
      <c r="K450" s="58"/>
      <c r="L450" s="6">
        <f t="shared" si="34"/>
        <v>560.9168353208313</v>
      </c>
      <c r="M450" s="6">
        <f t="shared" si="35"/>
        <v>640.60742782521038</v>
      </c>
      <c r="N450" s="74">
        <f t="shared" si="32"/>
        <v>79.690592504379083</v>
      </c>
      <c r="O450" s="78">
        <f t="shared" si="33"/>
        <v>0.1420720283048697</v>
      </c>
    </row>
    <row r="451" spans="2:15" x14ac:dyDescent="0.2">
      <c r="B451" s="81">
        <v>41412</v>
      </c>
      <c r="C451" s="4" t="s">
        <v>17</v>
      </c>
      <c r="D451" s="5">
        <v>2</v>
      </c>
      <c r="E451" s="5">
        <v>5</v>
      </c>
      <c r="F451" s="17" t="s">
        <v>428</v>
      </c>
      <c r="G451" s="2">
        <v>4.8</v>
      </c>
      <c r="H451" s="57">
        <v>6.5</v>
      </c>
      <c r="I451" s="6">
        <f t="shared" si="37"/>
        <v>1.0416666666666667</v>
      </c>
      <c r="J451" s="7" t="s">
        <v>16</v>
      </c>
      <c r="K451" s="58"/>
      <c r="L451" s="6">
        <f t="shared" si="34"/>
        <v>561.95850198749793</v>
      </c>
      <c r="M451" s="6">
        <f t="shared" si="35"/>
        <v>640.60742782521038</v>
      </c>
      <c r="N451" s="74">
        <f t="shared" si="32"/>
        <v>78.648925837712454</v>
      </c>
      <c r="O451" s="78">
        <f t="shared" si="33"/>
        <v>0.13995504215978954</v>
      </c>
    </row>
    <row r="452" spans="2:15" x14ac:dyDescent="0.2">
      <c r="B452" s="81">
        <v>41412</v>
      </c>
      <c r="C452" s="4" t="s">
        <v>429</v>
      </c>
      <c r="D452" s="5">
        <v>2</v>
      </c>
      <c r="E452" s="5">
        <v>2</v>
      </c>
      <c r="F452" s="17" t="s">
        <v>430</v>
      </c>
      <c r="G452" s="2">
        <v>5.7</v>
      </c>
      <c r="H452" s="57">
        <v>6.5</v>
      </c>
      <c r="I452" s="6">
        <f t="shared" si="37"/>
        <v>0.8771929824561403</v>
      </c>
      <c r="J452" s="7">
        <v>2</v>
      </c>
      <c r="K452" s="58"/>
      <c r="L452" s="6">
        <f t="shared" si="34"/>
        <v>562.83569496995403</v>
      </c>
      <c r="M452" s="6">
        <f t="shared" si="35"/>
        <v>640.60742782521038</v>
      </c>
      <c r="N452" s="74">
        <f t="shared" ref="N452:N515" si="38">M452-L452</f>
        <v>77.771732855256346</v>
      </c>
      <c r="O452" s="78">
        <f t="shared" ref="O452:O515" si="39">N452/L452</f>
        <v>0.13817839477897373</v>
      </c>
    </row>
    <row r="453" spans="2:15" x14ac:dyDescent="0.2">
      <c r="B453" s="81">
        <v>41412</v>
      </c>
      <c r="C453" s="4" t="s">
        <v>17</v>
      </c>
      <c r="D453" s="5">
        <v>3</v>
      </c>
      <c r="E453" s="5">
        <v>3</v>
      </c>
      <c r="F453" s="17" t="s">
        <v>431</v>
      </c>
      <c r="G453" s="2">
        <v>5.8</v>
      </c>
      <c r="H453" s="57">
        <v>11</v>
      </c>
      <c r="I453" s="6">
        <f t="shared" si="37"/>
        <v>0.86206896551724144</v>
      </c>
      <c r="J453" s="7" t="s">
        <v>16</v>
      </c>
      <c r="K453" s="58"/>
      <c r="L453" s="6">
        <f t="shared" ref="L453:L516" si="40">L452+I453</f>
        <v>563.69776393547124</v>
      </c>
      <c r="M453" s="6">
        <f t="shared" ref="M453:M516" si="41">M452+K453</f>
        <v>640.60742782521038</v>
      </c>
      <c r="N453" s="74">
        <f t="shared" si="38"/>
        <v>76.909663889739136</v>
      </c>
      <c r="O453" s="78">
        <f t="shared" si="39"/>
        <v>0.13643776649527972</v>
      </c>
    </row>
    <row r="454" spans="2:15" x14ac:dyDescent="0.2">
      <c r="B454" s="81">
        <v>41412</v>
      </c>
      <c r="C454" s="4" t="s">
        <v>58</v>
      </c>
      <c r="D454" s="5">
        <v>3</v>
      </c>
      <c r="E454" s="5">
        <v>1</v>
      </c>
      <c r="F454" s="17" t="s">
        <v>432</v>
      </c>
      <c r="G454" s="2">
        <v>3.7</v>
      </c>
      <c r="H454" s="57">
        <v>3.8</v>
      </c>
      <c r="I454" s="6">
        <f t="shared" si="37"/>
        <v>1.3513513513513513</v>
      </c>
      <c r="J454" s="7">
        <v>1</v>
      </c>
      <c r="K454" s="58">
        <f>H454*1.35</f>
        <v>5.13</v>
      </c>
      <c r="L454" s="6">
        <f t="shared" si="40"/>
        <v>565.0491152868226</v>
      </c>
      <c r="M454" s="6">
        <f t="shared" si="41"/>
        <v>645.73742782521037</v>
      </c>
      <c r="N454" s="74">
        <f t="shared" si="38"/>
        <v>80.688312538387777</v>
      </c>
      <c r="O454" s="78">
        <f t="shared" si="39"/>
        <v>0.14279875917942084</v>
      </c>
    </row>
    <row r="455" spans="2:15" x14ac:dyDescent="0.2">
      <c r="B455" s="81">
        <v>41412</v>
      </c>
      <c r="C455" s="4" t="s">
        <v>17</v>
      </c>
      <c r="D455" s="5">
        <v>4</v>
      </c>
      <c r="E455" s="5">
        <v>2</v>
      </c>
      <c r="F455" s="17" t="s">
        <v>189</v>
      </c>
      <c r="G455" s="2">
        <v>3.2</v>
      </c>
      <c r="H455" s="57">
        <v>4.8</v>
      </c>
      <c r="I455" s="6">
        <f t="shared" ref="I455:I486" si="42">5/G455</f>
        <v>1.5625</v>
      </c>
      <c r="J455" s="7">
        <v>1</v>
      </c>
      <c r="K455" s="58">
        <f>H455*1.56</f>
        <v>7.4879999999999995</v>
      </c>
      <c r="L455" s="6">
        <f t="shared" si="40"/>
        <v>566.6116152868226</v>
      </c>
      <c r="M455" s="6">
        <f t="shared" si="41"/>
        <v>653.22542782521032</v>
      </c>
      <c r="N455" s="74">
        <f t="shared" si="38"/>
        <v>86.61381253838772</v>
      </c>
      <c r="O455" s="78">
        <f t="shared" si="39"/>
        <v>0.15286275501878518</v>
      </c>
    </row>
    <row r="456" spans="2:15" x14ac:dyDescent="0.2">
      <c r="B456" s="81">
        <v>41412</v>
      </c>
      <c r="C456" s="4" t="s">
        <v>58</v>
      </c>
      <c r="D456" s="5">
        <v>4</v>
      </c>
      <c r="E456" s="5">
        <v>2</v>
      </c>
      <c r="F456" s="17" t="s">
        <v>433</v>
      </c>
      <c r="G456" s="2">
        <v>2.2999999999999998</v>
      </c>
      <c r="H456" s="57">
        <v>2.4</v>
      </c>
      <c r="I456" s="6">
        <f t="shared" si="42"/>
        <v>2.1739130434782612</v>
      </c>
      <c r="J456" s="7">
        <v>1</v>
      </c>
      <c r="K456" s="58">
        <f>H456*2.17</f>
        <v>5.2079999999999993</v>
      </c>
      <c r="L456" s="6">
        <f t="shared" si="40"/>
        <v>568.78552833030085</v>
      </c>
      <c r="M456" s="6">
        <f t="shared" si="41"/>
        <v>658.43342782521029</v>
      </c>
      <c r="N456" s="74">
        <f t="shared" si="38"/>
        <v>89.647899494909439</v>
      </c>
      <c r="O456" s="78">
        <f t="shared" si="39"/>
        <v>0.15761283476757126</v>
      </c>
    </row>
    <row r="457" spans="2:15" x14ac:dyDescent="0.2">
      <c r="B457" s="81">
        <v>41412</v>
      </c>
      <c r="C457" s="4" t="s">
        <v>58</v>
      </c>
      <c r="D457" s="5">
        <v>4</v>
      </c>
      <c r="E457" s="5">
        <v>7</v>
      </c>
      <c r="F457" s="17" t="s">
        <v>434</v>
      </c>
      <c r="G457" s="2">
        <v>3.6</v>
      </c>
      <c r="H457" s="57">
        <v>3.6</v>
      </c>
      <c r="I457" s="6">
        <f t="shared" si="42"/>
        <v>1.3888888888888888</v>
      </c>
      <c r="J457" s="7">
        <v>2</v>
      </c>
      <c r="K457" s="58"/>
      <c r="L457" s="6">
        <f t="shared" si="40"/>
        <v>570.17441721918976</v>
      </c>
      <c r="M457" s="6">
        <f t="shared" si="41"/>
        <v>658.43342782521029</v>
      </c>
      <c r="N457" s="74">
        <f t="shared" si="38"/>
        <v>88.259010606020524</v>
      </c>
      <c r="O457" s="78">
        <f t="shared" si="39"/>
        <v>0.15479300358032633</v>
      </c>
    </row>
    <row r="458" spans="2:15" x14ac:dyDescent="0.2">
      <c r="B458" s="81">
        <v>41412</v>
      </c>
      <c r="C458" s="4" t="s">
        <v>429</v>
      </c>
      <c r="D458" s="5">
        <v>4</v>
      </c>
      <c r="E458" s="5">
        <v>9</v>
      </c>
      <c r="F458" s="17" t="s">
        <v>435</v>
      </c>
      <c r="G458" s="2">
        <v>3.9</v>
      </c>
      <c r="H458" s="57">
        <v>10</v>
      </c>
      <c r="I458" s="6">
        <f t="shared" si="42"/>
        <v>1.2820512820512822</v>
      </c>
      <c r="J458" s="7">
        <v>2</v>
      </c>
      <c r="K458" s="58"/>
      <c r="L458" s="6">
        <f t="shared" si="40"/>
        <v>571.45646850124103</v>
      </c>
      <c r="M458" s="6">
        <f t="shared" si="41"/>
        <v>658.43342782521029</v>
      </c>
      <c r="N458" s="74">
        <f t="shared" si="38"/>
        <v>86.976959323969254</v>
      </c>
      <c r="O458" s="78">
        <f t="shared" si="39"/>
        <v>0.15220224832187784</v>
      </c>
    </row>
    <row r="459" spans="2:15" x14ac:dyDescent="0.2">
      <c r="B459" s="81">
        <v>41412</v>
      </c>
      <c r="C459" s="4" t="s">
        <v>19</v>
      </c>
      <c r="D459" s="5">
        <v>5</v>
      </c>
      <c r="E459" s="5">
        <v>3</v>
      </c>
      <c r="F459" s="17" t="s">
        <v>257</v>
      </c>
      <c r="G459" s="2">
        <v>4.9000000000000004</v>
      </c>
      <c r="H459" s="57">
        <v>7.5</v>
      </c>
      <c r="I459" s="6">
        <f t="shared" si="42"/>
        <v>1.0204081632653061</v>
      </c>
      <c r="J459" s="7" t="s">
        <v>16</v>
      </c>
      <c r="K459" s="58"/>
      <c r="L459" s="6">
        <f t="shared" si="40"/>
        <v>572.47687666450634</v>
      </c>
      <c r="M459" s="6">
        <f t="shared" si="41"/>
        <v>658.43342782521029</v>
      </c>
      <c r="N459" s="74">
        <f t="shared" si="38"/>
        <v>85.956551160703953</v>
      </c>
      <c r="O459" s="78">
        <f t="shared" si="39"/>
        <v>0.15014851195654114</v>
      </c>
    </row>
    <row r="460" spans="2:15" x14ac:dyDescent="0.2">
      <c r="B460" s="81">
        <v>41412</v>
      </c>
      <c r="C460" s="4" t="s">
        <v>58</v>
      </c>
      <c r="D460" s="5">
        <v>5</v>
      </c>
      <c r="E460" s="5">
        <v>2</v>
      </c>
      <c r="F460" s="17" t="s">
        <v>254</v>
      </c>
      <c r="G460" s="2">
        <v>5.5</v>
      </c>
      <c r="H460" s="57">
        <v>13</v>
      </c>
      <c r="I460" s="6">
        <f t="shared" si="42"/>
        <v>0.90909090909090906</v>
      </c>
      <c r="J460" s="7" t="s">
        <v>16</v>
      </c>
      <c r="K460" s="58"/>
      <c r="L460" s="6">
        <f t="shared" si="40"/>
        <v>573.38596757359721</v>
      </c>
      <c r="M460" s="6">
        <f t="shared" si="41"/>
        <v>658.43342782521029</v>
      </c>
      <c r="N460" s="74">
        <f t="shared" si="38"/>
        <v>85.047460251613074</v>
      </c>
      <c r="O460" s="78">
        <f t="shared" si="39"/>
        <v>0.14832497664968888</v>
      </c>
    </row>
    <row r="461" spans="2:15" x14ac:dyDescent="0.2">
      <c r="B461" s="81">
        <v>41412</v>
      </c>
      <c r="C461" s="4" t="s">
        <v>429</v>
      </c>
      <c r="D461" s="5">
        <v>5</v>
      </c>
      <c r="E461" s="5">
        <v>5</v>
      </c>
      <c r="F461" s="17" t="s">
        <v>436</v>
      </c>
      <c r="G461" s="2">
        <v>5</v>
      </c>
      <c r="H461" s="57">
        <v>6</v>
      </c>
      <c r="I461" s="6">
        <f t="shared" si="42"/>
        <v>1</v>
      </c>
      <c r="J461" s="7">
        <v>1</v>
      </c>
      <c r="K461" s="58">
        <f>H461*1</f>
        <v>6</v>
      </c>
      <c r="L461" s="6">
        <f t="shared" si="40"/>
        <v>574.38596757359721</v>
      </c>
      <c r="M461" s="6">
        <f t="shared" si="41"/>
        <v>664.43342782521029</v>
      </c>
      <c r="N461" s="74">
        <f t="shared" si="38"/>
        <v>90.047460251613074</v>
      </c>
      <c r="O461" s="78">
        <f t="shared" si="39"/>
        <v>0.15677169244228639</v>
      </c>
    </row>
    <row r="462" spans="2:15" x14ac:dyDescent="0.2">
      <c r="B462" s="81">
        <v>41412</v>
      </c>
      <c r="C462" s="4" t="s">
        <v>19</v>
      </c>
      <c r="D462" s="5">
        <v>6</v>
      </c>
      <c r="E462" s="5">
        <v>9</v>
      </c>
      <c r="F462" s="17" t="s">
        <v>145</v>
      </c>
      <c r="G462" s="2">
        <v>2.8</v>
      </c>
      <c r="H462" s="57">
        <v>4.2</v>
      </c>
      <c r="I462" s="6">
        <f t="shared" si="42"/>
        <v>1.7857142857142858</v>
      </c>
      <c r="J462" s="7">
        <v>2</v>
      </c>
      <c r="K462" s="58"/>
      <c r="L462" s="6">
        <f t="shared" si="40"/>
        <v>576.17168185931155</v>
      </c>
      <c r="M462" s="6">
        <f t="shared" si="41"/>
        <v>664.43342782521029</v>
      </c>
      <c r="N462" s="74">
        <f t="shared" si="38"/>
        <v>88.26174596589874</v>
      </c>
      <c r="O462" s="78">
        <f t="shared" si="39"/>
        <v>0.15318653926391737</v>
      </c>
    </row>
    <row r="463" spans="2:15" x14ac:dyDescent="0.2">
      <c r="B463" s="81">
        <v>41412</v>
      </c>
      <c r="C463" s="4" t="s">
        <v>429</v>
      </c>
      <c r="D463" s="5">
        <v>6</v>
      </c>
      <c r="E463" s="5">
        <v>12</v>
      </c>
      <c r="F463" s="17" t="s">
        <v>437</v>
      </c>
      <c r="G463" s="2">
        <v>5.0999999999999996</v>
      </c>
      <c r="H463" s="57">
        <v>8</v>
      </c>
      <c r="I463" s="6">
        <f t="shared" si="42"/>
        <v>0.98039215686274517</v>
      </c>
      <c r="J463" s="7" t="s">
        <v>16</v>
      </c>
      <c r="K463" s="58"/>
      <c r="L463" s="6">
        <f t="shared" si="40"/>
        <v>577.15207401617431</v>
      </c>
      <c r="M463" s="6">
        <f t="shared" si="41"/>
        <v>664.43342782521029</v>
      </c>
      <c r="N463" s="74">
        <f t="shared" si="38"/>
        <v>87.281353809035977</v>
      </c>
      <c r="O463" s="78">
        <f t="shared" si="39"/>
        <v>0.15122765340108607</v>
      </c>
    </row>
    <row r="464" spans="2:15" x14ac:dyDescent="0.2">
      <c r="B464" s="81">
        <v>41412</v>
      </c>
      <c r="C464" s="4" t="s">
        <v>429</v>
      </c>
      <c r="D464" s="5">
        <v>6</v>
      </c>
      <c r="E464" s="5">
        <v>5</v>
      </c>
      <c r="F464" s="17" t="s">
        <v>365</v>
      </c>
      <c r="G464" s="2">
        <v>6</v>
      </c>
      <c r="H464" s="57">
        <v>13</v>
      </c>
      <c r="I464" s="6">
        <f t="shared" si="42"/>
        <v>0.83333333333333337</v>
      </c>
      <c r="J464" s="7">
        <v>1</v>
      </c>
      <c r="K464" s="58">
        <f>H464*0.83</f>
        <v>10.79</v>
      </c>
      <c r="L464" s="6">
        <f t="shared" si="40"/>
        <v>577.98540734950768</v>
      </c>
      <c r="M464" s="6">
        <f t="shared" si="41"/>
        <v>675.22342782521025</v>
      </c>
      <c r="N464" s="74">
        <f t="shared" si="38"/>
        <v>97.238020475702569</v>
      </c>
      <c r="O464" s="78">
        <f t="shared" si="39"/>
        <v>0.168236116758745</v>
      </c>
    </row>
    <row r="465" spans="2:15" x14ac:dyDescent="0.2">
      <c r="B465" s="81">
        <v>41412</v>
      </c>
      <c r="C465" s="4" t="s">
        <v>19</v>
      </c>
      <c r="D465" s="5">
        <v>7</v>
      </c>
      <c r="E465" s="5">
        <v>7</v>
      </c>
      <c r="F465" s="17" t="s">
        <v>438</v>
      </c>
      <c r="G465" s="2">
        <v>3.8</v>
      </c>
      <c r="H465" s="57">
        <v>8.5</v>
      </c>
      <c r="I465" s="6">
        <f t="shared" si="42"/>
        <v>1.3157894736842106</v>
      </c>
      <c r="J465" s="7" t="s">
        <v>16</v>
      </c>
      <c r="K465" s="58"/>
      <c r="L465" s="6">
        <f t="shared" si="40"/>
        <v>579.30119682319184</v>
      </c>
      <c r="M465" s="6">
        <f t="shared" si="41"/>
        <v>675.22342782521025</v>
      </c>
      <c r="N465" s="74">
        <f t="shared" si="38"/>
        <v>95.922231002018407</v>
      </c>
      <c r="O465" s="78">
        <f t="shared" si="39"/>
        <v>0.16558265635914915</v>
      </c>
    </row>
    <row r="466" spans="2:15" x14ac:dyDescent="0.2">
      <c r="B466" s="81">
        <v>41412</v>
      </c>
      <c r="C466" s="4" t="s">
        <v>19</v>
      </c>
      <c r="D466" s="5">
        <v>7</v>
      </c>
      <c r="E466" s="5">
        <v>12</v>
      </c>
      <c r="F466" s="17" t="s">
        <v>283</v>
      </c>
      <c r="G466" s="2">
        <v>4.3</v>
      </c>
      <c r="H466" s="57">
        <v>12</v>
      </c>
      <c r="I466" s="6">
        <f t="shared" si="42"/>
        <v>1.1627906976744187</v>
      </c>
      <c r="J466" s="7">
        <v>2</v>
      </c>
      <c r="K466" s="58"/>
      <c r="L466" s="6">
        <f t="shared" si="40"/>
        <v>580.46398752086623</v>
      </c>
      <c r="M466" s="6">
        <f t="shared" si="41"/>
        <v>675.22342782521025</v>
      </c>
      <c r="N466" s="74">
        <f t="shared" si="38"/>
        <v>94.759440304344025</v>
      </c>
      <c r="O466" s="78">
        <f t="shared" si="39"/>
        <v>0.16324775066418337</v>
      </c>
    </row>
    <row r="467" spans="2:15" x14ac:dyDescent="0.2">
      <c r="B467" s="81">
        <v>41412</v>
      </c>
      <c r="C467" s="4" t="s">
        <v>372</v>
      </c>
      <c r="D467" s="5">
        <v>3</v>
      </c>
      <c r="E467" s="5">
        <v>3</v>
      </c>
      <c r="F467" s="17" t="s">
        <v>439</v>
      </c>
      <c r="G467" s="2">
        <v>4.5</v>
      </c>
      <c r="H467" s="57">
        <v>26</v>
      </c>
      <c r="I467" s="6">
        <f t="shared" si="42"/>
        <v>1.1111111111111112</v>
      </c>
      <c r="J467" s="7">
        <v>3</v>
      </c>
      <c r="K467" s="58"/>
      <c r="L467" s="6">
        <f t="shared" si="40"/>
        <v>581.57509863197731</v>
      </c>
      <c r="M467" s="6">
        <f t="shared" si="41"/>
        <v>675.22342782521025</v>
      </c>
      <c r="N467" s="74">
        <f t="shared" si="38"/>
        <v>93.648329193232939</v>
      </c>
      <c r="O467" s="78">
        <f t="shared" si="39"/>
        <v>0.16102534206419647</v>
      </c>
    </row>
    <row r="468" spans="2:15" x14ac:dyDescent="0.2">
      <c r="B468" s="81">
        <v>41412</v>
      </c>
      <c r="C468" s="4" t="s">
        <v>372</v>
      </c>
      <c r="D468" s="5">
        <v>3</v>
      </c>
      <c r="E468" s="5">
        <v>1</v>
      </c>
      <c r="F468" s="17" t="s">
        <v>440</v>
      </c>
      <c r="G468" s="2">
        <v>5.8</v>
      </c>
      <c r="H468" s="57">
        <v>7</v>
      </c>
      <c r="I468" s="6">
        <f t="shared" si="42"/>
        <v>0.86206896551724144</v>
      </c>
      <c r="J468" s="7" t="s">
        <v>16</v>
      </c>
      <c r="K468" s="58"/>
      <c r="L468" s="6">
        <f t="shared" si="40"/>
        <v>582.43716759749452</v>
      </c>
      <c r="M468" s="6">
        <f t="shared" si="41"/>
        <v>675.22342782521025</v>
      </c>
      <c r="N468" s="74">
        <f t="shared" si="38"/>
        <v>92.786260227715729</v>
      </c>
      <c r="O468" s="78">
        <f t="shared" si="39"/>
        <v>0.159306901052437</v>
      </c>
    </row>
    <row r="469" spans="2:15" x14ac:dyDescent="0.2">
      <c r="B469" s="81">
        <v>41412</v>
      </c>
      <c r="C469" s="4" t="s">
        <v>58</v>
      </c>
      <c r="D469" s="5">
        <v>7</v>
      </c>
      <c r="E469" s="5">
        <v>9</v>
      </c>
      <c r="F469" s="17" t="s">
        <v>205</v>
      </c>
      <c r="G469" s="2">
        <v>3.6</v>
      </c>
      <c r="H469" s="57">
        <v>3.9</v>
      </c>
      <c r="I469" s="6">
        <f t="shared" si="42"/>
        <v>1.3888888888888888</v>
      </c>
      <c r="J469" s="7" t="s">
        <v>16</v>
      </c>
      <c r="K469" s="58"/>
      <c r="L469" s="6">
        <f t="shared" si="40"/>
        <v>583.82605648638344</v>
      </c>
      <c r="M469" s="6">
        <f t="shared" si="41"/>
        <v>675.22342782521025</v>
      </c>
      <c r="N469" s="74">
        <f t="shared" si="38"/>
        <v>91.397371338826815</v>
      </c>
      <c r="O469" s="78">
        <f t="shared" si="39"/>
        <v>0.15654897605783458</v>
      </c>
    </row>
    <row r="470" spans="2:15" x14ac:dyDescent="0.2">
      <c r="B470" s="81">
        <v>41412</v>
      </c>
      <c r="C470" s="4" t="s">
        <v>429</v>
      </c>
      <c r="D470" s="5">
        <v>7</v>
      </c>
      <c r="E470" s="5">
        <v>2</v>
      </c>
      <c r="F470" s="17" t="s">
        <v>128</v>
      </c>
      <c r="G470" s="2">
        <v>5.9</v>
      </c>
      <c r="H470" s="57">
        <v>6.5</v>
      </c>
      <c r="I470" s="6">
        <f t="shared" si="42"/>
        <v>0.84745762711864403</v>
      </c>
      <c r="J470" s="7" t="s">
        <v>16</v>
      </c>
      <c r="K470" s="58"/>
      <c r="L470" s="6">
        <f t="shared" si="40"/>
        <v>584.67351411350205</v>
      </c>
      <c r="M470" s="6">
        <f t="shared" si="41"/>
        <v>675.22342782521025</v>
      </c>
      <c r="N470" s="74">
        <f t="shared" si="38"/>
        <v>90.5499137117082</v>
      </c>
      <c r="O470" s="78">
        <f t="shared" si="39"/>
        <v>0.15487261099727162</v>
      </c>
    </row>
    <row r="471" spans="2:15" x14ac:dyDescent="0.2">
      <c r="B471" s="81">
        <v>41412</v>
      </c>
      <c r="C471" s="4" t="s">
        <v>19</v>
      </c>
      <c r="D471" s="5">
        <v>8</v>
      </c>
      <c r="E471" s="5">
        <v>9</v>
      </c>
      <c r="F471" s="17" t="s">
        <v>69</v>
      </c>
      <c r="G471" s="2">
        <v>3.5</v>
      </c>
      <c r="H471" s="57">
        <v>4.5</v>
      </c>
      <c r="I471" s="6">
        <f t="shared" si="42"/>
        <v>1.4285714285714286</v>
      </c>
      <c r="J471" s="7">
        <v>1</v>
      </c>
      <c r="K471" s="58">
        <f>H471*I471</f>
        <v>6.4285714285714288</v>
      </c>
      <c r="L471" s="6">
        <f t="shared" si="40"/>
        <v>586.1020855420735</v>
      </c>
      <c r="M471" s="6">
        <f t="shared" si="41"/>
        <v>681.6519992537817</v>
      </c>
      <c r="N471" s="74">
        <f t="shared" si="38"/>
        <v>95.5499137117082</v>
      </c>
      <c r="O471" s="78">
        <f t="shared" si="39"/>
        <v>0.16302605991127994</v>
      </c>
    </row>
    <row r="472" spans="2:15" x14ac:dyDescent="0.2">
      <c r="B472" s="81">
        <v>41412</v>
      </c>
      <c r="C472" s="4" t="s">
        <v>19</v>
      </c>
      <c r="D472" s="5">
        <v>8</v>
      </c>
      <c r="E472" s="5">
        <v>7</v>
      </c>
      <c r="F472" s="17" t="s">
        <v>441</v>
      </c>
      <c r="G472" s="2">
        <v>5.5</v>
      </c>
      <c r="H472" s="57">
        <v>17</v>
      </c>
      <c r="I472" s="6">
        <f t="shared" si="42"/>
        <v>0.90909090909090906</v>
      </c>
      <c r="J472" s="7" t="s">
        <v>16</v>
      </c>
      <c r="K472" s="58"/>
      <c r="L472" s="6">
        <f t="shared" si="40"/>
        <v>587.01117645116437</v>
      </c>
      <c r="M472" s="6">
        <f t="shared" si="41"/>
        <v>681.6519992537817</v>
      </c>
      <c r="N472" s="74">
        <f t="shared" si="38"/>
        <v>94.640822802617322</v>
      </c>
      <c r="O472" s="78">
        <f t="shared" si="39"/>
        <v>0.16122490780291104</v>
      </c>
    </row>
    <row r="473" spans="2:15" x14ac:dyDescent="0.2">
      <c r="B473" s="81">
        <v>41412</v>
      </c>
      <c r="C473" s="4" t="s">
        <v>372</v>
      </c>
      <c r="D473" s="5">
        <v>4</v>
      </c>
      <c r="E473" s="5">
        <v>7</v>
      </c>
      <c r="F473" s="17" t="s">
        <v>442</v>
      </c>
      <c r="G473" s="2">
        <v>3.1</v>
      </c>
      <c r="H473" s="57">
        <v>5</v>
      </c>
      <c r="I473" s="6">
        <f t="shared" si="42"/>
        <v>1.6129032258064515</v>
      </c>
      <c r="J473" s="7">
        <v>1</v>
      </c>
      <c r="K473" s="58">
        <f>H473*1.61</f>
        <v>8.0500000000000007</v>
      </c>
      <c r="L473" s="6">
        <f t="shared" si="40"/>
        <v>588.62407967697084</v>
      </c>
      <c r="M473" s="6">
        <f t="shared" si="41"/>
        <v>689.70199925378165</v>
      </c>
      <c r="N473" s="74">
        <f t="shared" si="38"/>
        <v>101.07791957681081</v>
      </c>
      <c r="O473" s="78">
        <f t="shared" si="39"/>
        <v>0.17171896812695983</v>
      </c>
    </row>
    <row r="474" spans="2:15" x14ac:dyDescent="0.2">
      <c r="B474" s="81">
        <v>41412</v>
      </c>
      <c r="C474" s="4" t="s">
        <v>372</v>
      </c>
      <c r="D474" s="5">
        <v>4</v>
      </c>
      <c r="E474" s="5">
        <v>3</v>
      </c>
      <c r="F474" s="17" t="s">
        <v>443</v>
      </c>
      <c r="G474" s="2">
        <v>5.7</v>
      </c>
      <c r="H474" s="57">
        <v>6</v>
      </c>
      <c r="I474" s="6">
        <f t="shared" si="42"/>
        <v>0.8771929824561403</v>
      </c>
      <c r="J474" s="7" t="s">
        <v>16</v>
      </c>
      <c r="K474" s="58"/>
      <c r="L474" s="6">
        <f t="shared" si="40"/>
        <v>589.50127265942695</v>
      </c>
      <c r="M474" s="6">
        <f t="shared" si="41"/>
        <v>689.70199925378165</v>
      </c>
      <c r="N474" s="74">
        <f t="shared" si="38"/>
        <v>100.20072659435471</v>
      </c>
      <c r="O474" s="78">
        <f t="shared" si="39"/>
        <v>0.16997542031133792</v>
      </c>
    </row>
    <row r="475" spans="2:15" x14ac:dyDescent="0.2">
      <c r="B475" s="81">
        <v>41412</v>
      </c>
      <c r="C475" s="4" t="s">
        <v>17</v>
      </c>
      <c r="D475" s="5">
        <v>8</v>
      </c>
      <c r="E475" s="5">
        <v>3</v>
      </c>
      <c r="F475" s="17" t="s">
        <v>444</v>
      </c>
      <c r="G475" s="2">
        <v>5.2</v>
      </c>
      <c r="H475" s="57">
        <v>8</v>
      </c>
      <c r="I475" s="6">
        <f t="shared" si="42"/>
        <v>0.96153846153846145</v>
      </c>
      <c r="J475" s="7">
        <v>3</v>
      </c>
      <c r="K475" s="58"/>
      <c r="L475" s="6">
        <f t="shared" si="40"/>
        <v>590.4628111209654</v>
      </c>
      <c r="M475" s="6">
        <f t="shared" si="41"/>
        <v>689.70199925378165</v>
      </c>
      <c r="N475" s="74">
        <f t="shared" si="38"/>
        <v>99.239188132816253</v>
      </c>
      <c r="O475" s="78">
        <f t="shared" si="39"/>
        <v>0.16807017523155338</v>
      </c>
    </row>
    <row r="476" spans="2:15" x14ac:dyDescent="0.2">
      <c r="B476" s="81">
        <v>41412</v>
      </c>
      <c r="C476" s="4" t="s">
        <v>58</v>
      </c>
      <c r="D476" s="5">
        <v>8</v>
      </c>
      <c r="E476" s="5">
        <v>3</v>
      </c>
      <c r="F476" s="17" t="s">
        <v>132</v>
      </c>
      <c r="G476" s="2">
        <v>5.7</v>
      </c>
      <c r="H476" s="57">
        <v>7.5</v>
      </c>
      <c r="I476" s="6">
        <f t="shared" si="42"/>
        <v>0.8771929824561403</v>
      </c>
      <c r="J476" s="7" t="s">
        <v>16</v>
      </c>
      <c r="K476" s="58"/>
      <c r="L476" s="6">
        <f t="shared" si="40"/>
        <v>591.34000410342151</v>
      </c>
      <c r="M476" s="6">
        <f t="shared" si="41"/>
        <v>689.70199925378165</v>
      </c>
      <c r="N476" s="74">
        <f t="shared" si="38"/>
        <v>98.361995150360144</v>
      </c>
      <c r="O476" s="78">
        <f t="shared" si="39"/>
        <v>0.16633746147361489</v>
      </c>
    </row>
    <row r="477" spans="2:15" x14ac:dyDescent="0.2">
      <c r="B477" s="81">
        <v>41412</v>
      </c>
      <c r="C477" s="4" t="s">
        <v>429</v>
      </c>
      <c r="D477" s="5">
        <v>8</v>
      </c>
      <c r="E477" s="5">
        <v>5</v>
      </c>
      <c r="F477" s="17" t="s">
        <v>445</v>
      </c>
      <c r="G477" s="2">
        <v>4.7</v>
      </c>
      <c r="H477" s="57">
        <v>6.5</v>
      </c>
      <c r="I477" s="6">
        <f t="shared" si="42"/>
        <v>1.0638297872340425</v>
      </c>
      <c r="J477" s="7" t="s">
        <v>16</v>
      </c>
      <c r="K477" s="58"/>
      <c r="L477" s="6">
        <f t="shared" si="40"/>
        <v>592.40383389065551</v>
      </c>
      <c r="M477" s="6">
        <f t="shared" si="41"/>
        <v>689.70199925378165</v>
      </c>
      <c r="N477" s="74">
        <f t="shared" si="38"/>
        <v>97.298165363126145</v>
      </c>
      <c r="O477" s="78">
        <f t="shared" si="39"/>
        <v>0.16424297041447777</v>
      </c>
    </row>
    <row r="478" spans="2:15" x14ac:dyDescent="0.2">
      <c r="B478" s="81">
        <v>41412</v>
      </c>
      <c r="C478" s="4" t="s">
        <v>429</v>
      </c>
      <c r="D478" s="5">
        <v>8</v>
      </c>
      <c r="E478" s="5">
        <v>11</v>
      </c>
      <c r="F478" s="17" t="s">
        <v>446</v>
      </c>
      <c r="G478" s="2">
        <v>5.3</v>
      </c>
      <c r="H478" s="57">
        <v>7</v>
      </c>
      <c r="I478" s="6">
        <f t="shared" si="42"/>
        <v>0.94339622641509435</v>
      </c>
      <c r="J478" s="7" t="s">
        <v>16</v>
      </c>
      <c r="K478" s="58"/>
      <c r="L478" s="6">
        <f t="shared" si="40"/>
        <v>593.34723011707058</v>
      </c>
      <c r="M478" s="6">
        <f t="shared" si="41"/>
        <v>689.70199925378165</v>
      </c>
      <c r="N478" s="74">
        <f t="shared" si="38"/>
        <v>96.35476913671107</v>
      </c>
      <c r="O478" s="78">
        <f t="shared" si="39"/>
        <v>0.16239187485159365</v>
      </c>
    </row>
    <row r="479" spans="2:15" x14ac:dyDescent="0.2">
      <c r="B479" s="81">
        <v>41412</v>
      </c>
      <c r="C479" s="4" t="s">
        <v>429</v>
      </c>
      <c r="D479" s="5">
        <v>8</v>
      </c>
      <c r="E479" s="5">
        <v>4</v>
      </c>
      <c r="F479" s="17" t="s">
        <v>87</v>
      </c>
      <c r="G479" s="2">
        <v>5.8</v>
      </c>
      <c r="H479" s="57">
        <v>8</v>
      </c>
      <c r="I479" s="6">
        <f t="shared" si="42"/>
        <v>0.86206896551724144</v>
      </c>
      <c r="J479" s="7">
        <v>3</v>
      </c>
      <c r="K479" s="58"/>
      <c r="L479" s="6">
        <f t="shared" si="40"/>
        <v>594.20929908258779</v>
      </c>
      <c r="M479" s="6">
        <f t="shared" si="41"/>
        <v>689.70199925378165</v>
      </c>
      <c r="N479" s="74">
        <f t="shared" si="38"/>
        <v>95.49270017119386</v>
      </c>
      <c r="O479" s="78">
        <f t="shared" si="39"/>
        <v>0.16070549605774773</v>
      </c>
    </row>
    <row r="480" spans="2:15" x14ac:dyDescent="0.2">
      <c r="B480" s="81">
        <v>41412</v>
      </c>
      <c r="C480" s="4" t="s">
        <v>19</v>
      </c>
      <c r="D480" s="5">
        <v>9</v>
      </c>
      <c r="E480" s="5">
        <v>3</v>
      </c>
      <c r="F480" s="17" t="s">
        <v>447</v>
      </c>
      <c r="G480" s="2">
        <v>4.3</v>
      </c>
      <c r="H480" s="57">
        <v>6.5</v>
      </c>
      <c r="I480" s="6">
        <f t="shared" si="42"/>
        <v>1.1627906976744187</v>
      </c>
      <c r="J480" s="7">
        <v>2</v>
      </c>
      <c r="K480" s="58"/>
      <c r="L480" s="6">
        <f t="shared" si="40"/>
        <v>595.37208978026217</v>
      </c>
      <c r="M480" s="6">
        <f t="shared" si="41"/>
        <v>689.70199925378165</v>
      </c>
      <c r="N480" s="74">
        <f t="shared" si="38"/>
        <v>94.329909473519479</v>
      </c>
      <c r="O480" s="78">
        <f t="shared" si="39"/>
        <v>0.15843858167475475</v>
      </c>
    </row>
    <row r="481" spans="2:15" x14ac:dyDescent="0.2">
      <c r="B481" s="81">
        <v>41412</v>
      </c>
      <c r="C481" s="4" t="s">
        <v>19</v>
      </c>
      <c r="D481" s="5">
        <v>9</v>
      </c>
      <c r="E481" s="5">
        <v>4</v>
      </c>
      <c r="F481" s="17" t="s">
        <v>292</v>
      </c>
      <c r="G481" s="2">
        <v>5.4</v>
      </c>
      <c r="H481" s="57">
        <v>13</v>
      </c>
      <c r="I481" s="6">
        <f t="shared" si="42"/>
        <v>0.92592592592592582</v>
      </c>
      <c r="J481" s="7">
        <v>1</v>
      </c>
      <c r="K481" s="58">
        <f>H481*0.93</f>
        <v>12.09</v>
      </c>
      <c r="L481" s="6">
        <f t="shared" si="40"/>
        <v>596.29801570618815</v>
      </c>
      <c r="M481" s="6">
        <f t="shared" si="41"/>
        <v>701.79199925378168</v>
      </c>
      <c r="N481" s="74">
        <f t="shared" si="38"/>
        <v>105.49398354759353</v>
      </c>
      <c r="O481" s="78">
        <f t="shared" si="39"/>
        <v>0.1769148660048086</v>
      </c>
    </row>
    <row r="482" spans="2:15" x14ac:dyDescent="0.2">
      <c r="B482" s="81">
        <v>41412</v>
      </c>
      <c r="C482" s="4" t="s">
        <v>372</v>
      </c>
      <c r="D482" s="5">
        <v>5</v>
      </c>
      <c r="E482" s="5">
        <v>4</v>
      </c>
      <c r="F482" s="17" t="s">
        <v>448</v>
      </c>
      <c r="G482" s="2">
        <v>5</v>
      </c>
      <c r="H482" s="57">
        <v>7</v>
      </c>
      <c r="I482" s="6">
        <f t="shared" si="42"/>
        <v>1</v>
      </c>
      <c r="J482" s="7">
        <v>1</v>
      </c>
      <c r="K482" s="58">
        <f>H482*1</f>
        <v>7</v>
      </c>
      <c r="L482" s="6">
        <f t="shared" si="40"/>
        <v>597.29801570618815</v>
      </c>
      <c r="M482" s="6">
        <f t="shared" si="41"/>
        <v>708.79199925378168</v>
      </c>
      <c r="N482" s="74">
        <f t="shared" si="38"/>
        <v>111.49398354759353</v>
      </c>
      <c r="O482" s="78">
        <f t="shared" si="39"/>
        <v>0.18666391083816625</v>
      </c>
    </row>
    <row r="483" spans="2:15" x14ac:dyDescent="0.2">
      <c r="B483" s="81">
        <v>41412</v>
      </c>
      <c r="C483" s="4" t="s">
        <v>372</v>
      </c>
      <c r="D483" s="5">
        <v>8</v>
      </c>
      <c r="E483" s="5">
        <v>1</v>
      </c>
      <c r="F483" s="17" t="s">
        <v>449</v>
      </c>
      <c r="G483" s="2">
        <v>5.7</v>
      </c>
      <c r="H483" s="57">
        <v>7.5</v>
      </c>
      <c r="I483" s="6">
        <f t="shared" si="42"/>
        <v>0.8771929824561403</v>
      </c>
      <c r="J483" s="7" t="s">
        <v>16</v>
      </c>
      <c r="K483" s="58"/>
      <c r="L483" s="6">
        <f t="shared" si="40"/>
        <v>598.17520868864426</v>
      </c>
      <c r="M483" s="6">
        <f t="shared" si="41"/>
        <v>708.79199925378168</v>
      </c>
      <c r="N483" s="74">
        <f t="shared" si="38"/>
        <v>110.61679056513742</v>
      </c>
      <c r="O483" s="78">
        <f t="shared" si="39"/>
        <v>0.18492372963372758</v>
      </c>
    </row>
    <row r="484" spans="2:15" x14ac:dyDescent="0.2">
      <c r="B484" s="81">
        <v>41416</v>
      </c>
      <c r="C484" s="4" t="s">
        <v>154</v>
      </c>
      <c r="D484" s="5">
        <v>5</v>
      </c>
      <c r="E484" s="5">
        <v>5</v>
      </c>
      <c r="F484" s="17" t="s">
        <v>450</v>
      </c>
      <c r="G484" s="2">
        <v>4.9000000000000004</v>
      </c>
      <c r="H484" s="57">
        <v>7</v>
      </c>
      <c r="I484" s="6">
        <f t="shared" si="42"/>
        <v>1.0204081632653061</v>
      </c>
      <c r="J484" s="7">
        <v>1</v>
      </c>
      <c r="K484" s="58">
        <f>H484*1.02</f>
        <v>7.1400000000000006</v>
      </c>
      <c r="L484" s="6">
        <f t="shared" si="40"/>
        <v>599.19561685190956</v>
      </c>
      <c r="M484" s="6">
        <f t="shared" si="41"/>
        <v>715.93199925378167</v>
      </c>
      <c r="N484" s="74">
        <f t="shared" si="38"/>
        <v>116.73638240187211</v>
      </c>
      <c r="O484" s="78">
        <f t="shared" si="39"/>
        <v>0.19482182298860734</v>
      </c>
    </row>
    <row r="485" spans="2:15" x14ac:dyDescent="0.2">
      <c r="B485" s="81">
        <v>41416</v>
      </c>
      <c r="C485" s="4" t="s">
        <v>154</v>
      </c>
      <c r="D485" s="5">
        <v>5</v>
      </c>
      <c r="E485" s="5">
        <v>10</v>
      </c>
      <c r="F485" s="17" t="s">
        <v>451</v>
      </c>
      <c r="G485" s="2">
        <v>5.9</v>
      </c>
      <c r="H485" s="57">
        <v>8</v>
      </c>
      <c r="I485" s="6">
        <f t="shared" si="42"/>
        <v>0.84745762711864403</v>
      </c>
      <c r="J485" s="7" t="s">
        <v>16</v>
      </c>
      <c r="K485" s="58"/>
      <c r="L485" s="6">
        <f t="shared" si="40"/>
        <v>600.04307447902818</v>
      </c>
      <c r="M485" s="6">
        <f t="shared" si="41"/>
        <v>715.93199925378167</v>
      </c>
      <c r="N485" s="74">
        <f t="shared" si="38"/>
        <v>115.88892477475349</v>
      </c>
      <c r="O485" s="78">
        <f t="shared" si="39"/>
        <v>0.19313434268926616</v>
      </c>
    </row>
    <row r="486" spans="2:15" x14ac:dyDescent="0.2">
      <c r="B486" s="81">
        <v>41416</v>
      </c>
      <c r="C486" s="4" t="s">
        <v>154</v>
      </c>
      <c r="D486" s="5">
        <v>6</v>
      </c>
      <c r="E486" s="5">
        <v>11</v>
      </c>
      <c r="F486" s="17" t="s">
        <v>452</v>
      </c>
      <c r="G486" s="2">
        <v>3.8</v>
      </c>
      <c r="H486" s="57">
        <v>5.5</v>
      </c>
      <c r="I486" s="6">
        <f t="shared" si="42"/>
        <v>1.3157894736842106</v>
      </c>
      <c r="J486" s="7" t="s">
        <v>16</v>
      </c>
      <c r="K486" s="58"/>
      <c r="L486" s="6">
        <f t="shared" si="40"/>
        <v>601.35886395271234</v>
      </c>
      <c r="M486" s="6">
        <f t="shared" si="41"/>
        <v>715.93199925378167</v>
      </c>
      <c r="N486" s="74">
        <f t="shared" si="38"/>
        <v>114.57313530106933</v>
      </c>
      <c r="O486" s="78">
        <f t="shared" si="39"/>
        <v>0.19052373244818213</v>
      </c>
    </row>
    <row r="487" spans="2:15" x14ac:dyDescent="0.2">
      <c r="B487" s="81">
        <v>41416</v>
      </c>
      <c r="C487" s="4" t="s">
        <v>154</v>
      </c>
      <c r="D487" s="5">
        <v>6</v>
      </c>
      <c r="E487" s="5">
        <v>7</v>
      </c>
      <c r="F487" s="17" t="s">
        <v>453</v>
      </c>
      <c r="G487" s="2">
        <v>4.5</v>
      </c>
      <c r="H487" s="57">
        <v>5</v>
      </c>
      <c r="I487" s="6">
        <f t="shared" ref="I487:I495" si="43">5/G487</f>
        <v>1.1111111111111112</v>
      </c>
      <c r="J487" s="7">
        <v>2</v>
      </c>
      <c r="K487" s="58"/>
      <c r="L487" s="6">
        <f t="shared" si="40"/>
        <v>602.46997506382343</v>
      </c>
      <c r="M487" s="6">
        <f t="shared" si="41"/>
        <v>715.93199925378167</v>
      </c>
      <c r="N487" s="74">
        <f t="shared" si="38"/>
        <v>113.46202418995824</v>
      </c>
      <c r="O487" s="78">
        <f t="shared" si="39"/>
        <v>0.1883280974756269</v>
      </c>
    </row>
    <row r="488" spans="2:15" x14ac:dyDescent="0.2">
      <c r="B488" s="81">
        <v>41416</v>
      </c>
      <c r="C488" s="4" t="s">
        <v>154</v>
      </c>
      <c r="D488" s="5">
        <v>6</v>
      </c>
      <c r="E488" s="5">
        <v>2</v>
      </c>
      <c r="F488" s="17" t="s">
        <v>454</v>
      </c>
      <c r="G488" s="2">
        <v>5.6</v>
      </c>
      <c r="H488" s="57">
        <v>11</v>
      </c>
      <c r="I488" s="6">
        <f t="shared" si="43"/>
        <v>0.8928571428571429</v>
      </c>
      <c r="J488" s="7" t="s">
        <v>16</v>
      </c>
      <c r="K488" s="58"/>
      <c r="L488" s="6">
        <f t="shared" si="40"/>
        <v>603.36283220668054</v>
      </c>
      <c r="M488" s="6">
        <f t="shared" si="41"/>
        <v>715.93199925378167</v>
      </c>
      <c r="N488" s="74">
        <f t="shared" si="38"/>
        <v>112.56916704710113</v>
      </c>
      <c r="O488" s="78">
        <f t="shared" si="39"/>
        <v>0.18656960793458491</v>
      </c>
    </row>
    <row r="489" spans="2:15" x14ac:dyDescent="0.2">
      <c r="B489" s="81">
        <v>41416</v>
      </c>
      <c r="C489" s="4" t="s">
        <v>372</v>
      </c>
      <c r="D489" s="5">
        <v>4</v>
      </c>
      <c r="E489" s="5">
        <v>7</v>
      </c>
      <c r="F489" s="17" t="s">
        <v>455</v>
      </c>
      <c r="G489" s="2">
        <v>4</v>
      </c>
      <c r="H489" s="57">
        <v>5</v>
      </c>
      <c r="I489" s="6">
        <f t="shared" si="43"/>
        <v>1.25</v>
      </c>
      <c r="J489" s="7">
        <v>2</v>
      </c>
      <c r="K489" s="58"/>
      <c r="L489" s="6">
        <f t="shared" si="40"/>
        <v>604.61283220668054</v>
      </c>
      <c r="M489" s="6">
        <f t="shared" si="41"/>
        <v>715.93199925378167</v>
      </c>
      <c r="N489" s="74">
        <f t="shared" si="38"/>
        <v>111.31916704710113</v>
      </c>
      <c r="O489" s="78">
        <f t="shared" si="39"/>
        <v>0.18411644794374435</v>
      </c>
    </row>
    <row r="490" spans="2:15" x14ac:dyDescent="0.2">
      <c r="B490" s="81">
        <v>41416</v>
      </c>
      <c r="C490" s="4" t="s">
        <v>372</v>
      </c>
      <c r="D490" s="5">
        <v>5</v>
      </c>
      <c r="E490" s="5">
        <v>13</v>
      </c>
      <c r="F490" s="17" t="s">
        <v>456</v>
      </c>
      <c r="G490" s="2">
        <v>3.5</v>
      </c>
      <c r="H490" s="57">
        <v>9</v>
      </c>
      <c r="I490" s="6">
        <f t="shared" si="43"/>
        <v>1.4285714285714286</v>
      </c>
      <c r="J490" s="7" t="s">
        <v>16</v>
      </c>
      <c r="K490" s="58"/>
      <c r="L490" s="6">
        <f t="shared" si="40"/>
        <v>606.04140363525198</v>
      </c>
      <c r="M490" s="6">
        <f t="shared" si="41"/>
        <v>715.93199925378167</v>
      </c>
      <c r="N490" s="74">
        <f t="shared" si="38"/>
        <v>109.89059561852969</v>
      </c>
      <c r="O490" s="78">
        <f t="shared" si="39"/>
        <v>0.1813252278794267</v>
      </c>
    </row>
    <row r="491" spans="2:15" x14ac:dyDescent="0.2">
      <c r="B491" s="81">
        <v>41416</v>
      </c>
      <c r="C491" s="4" t="s">
        <v>372</v>
      </c>
      <c r="D491" s="5">
        <v>5</v>
      </c>
      <c r="E491" s="5">
        <v>9</v>
      </c>
      <c r="F491" s="17" t="s">
        <v>457</v>
      </c>
      <c r="G491" s="2">
        <v>4.0999999999999996</v>
      </c>
      <c r="H491" s="57">
        <v>5</v>
      </c>
      <c r="I491" s="6">
        <f t="shared" si="43"/>
        <v>1.2195121951219514</v>
      </c>
      <c r="J491" s="7">
        <v>2</v>
      </c>
      <c r="K491" s="58"/>
      <c r="L491" s="6">
        <f t="shared" si="40"/>
        <v>607.26091583037396</v>
      </c>
      <c r="M491" s="6">
        <f t="shared" si="41"/>
        <v>715.93199925378167</v>
      </c>
      <c r="N491" s="74">
        <f t="shared" si="38"/>
        <v>108.67108342340771</v>
      </c>
      <c r="O491" s="78">
        <f t="shared" si="39"/>
        <v>0.17895286950059994</v>
      </c>
    </row>
    <row r="492" spans="2:15" x14ac:dyDescent="0.2">
      <c r="B492" s="81">
        <v>41416</v>
      </c>
      <c r="C492" s="4" t="s">
        <v>372</v>
      </c>
      <c r="D492" s="5">
        <v>6</v>
      </c>
      <c r="E492" s="5">
        <v>6</v>
      </c>
      <c r="F492" s="17" t="s">
        <v>104</v>
      </c>
      <c r="G492" s="2">
        <v>3.2</v>
      </c>
      <c r="H492" s="57">
        <v>4.5999999999999996</v>
      </c>
      <c r="I492" s="6">
        <f t="shared" si="43"/>
        <v>1.5625</v>
      </c>
      <c r="J492" s="7" t="s">
        <v>16</v>
      </c>
      <c r="K492" s="58"/>
      <c r="L492" s="6">
        <f t="shared" si="40"/>
        <v>608.82341583037396</v>
      </c>
      <c r="M492" s="6">
        <f t="shared" si="41"/>
        <v>715.93199925378167</v>
      </c>
      <c r="N492" s="74">
        <f t="shared" si="38"/>
        <v>107.10858342340771</v>
      </c>
      <c r="O492" s="78">
        <f t="shared" si="39"/>
        <v>0.17592717467563623</v>
      </c>
    </row>
    <row r="493" spans="2:15" x14ac:dyDescent="0.2">
      <c r="B493" s="81">
        <v>41416</v>
      </c>
      <c r="C493" s="4" t="s">
        <v>372</v>
      </c>
      <c r="D493" s="5">
        <v>6</v>
      </c>
      <c r="E493" s="5">
        <v>10</v>
      </c>
      <c r="F493" s="17" t="s">
        <v>458</v>
      </c>
      <c r="G493" s="2">
        <v>4.9000000000000004</v>
      </c>
      <c r="H493" s="57">
        <v>7.5</v>
      </c>
      <c r="I493" s="6">
        <f t="shared" si="43"/>
        <v>1.0204081632653061</v>
      </c>
      <c r="J493" s="7" t="s">
        <v>16</v>
      </c>
      <c r="K493" s="58"/>
      <c r="L493" s="6">
        <f t="shared" si="40"/>
        <v>609.84382399363926</v>
      </c>
      <c r="M493" s="6">
        <f t="shared" si="41"/>
        <v>715.93199925378167</v>
      </c>
      <c r="N493" s="74">
        <f t="shared" si="38"/>
        <v>106.08817526014241</v>
      </c>
      <c r="O493" s="78">
        <f t="shared" si="39"/>
        <v>0.17395957962714223</v>
      </c>
    </row>
    <row r="494" spans="2:15" x14ac:dyDescent="0.2">
      <c r="B494" s="81">
        <v>41416</v>
      </c>
      <c r="C494" s="4" t="s">
        <v>372</v>
      </c>
      <c r="D494" s="5">
        <v>7</v>
      </c>
      <c r="E494" s="5">
        <v>4</v>
      </c>
      <c r="F494" s="17" t="s">
        <v>459</v>
      </c>
      <c r="G494" s="2">
        <v>5</v>
      </c>
      <c r="H494" s="57">
        <v>11</v>
      </c>
      <c r="I494" s="6">
        <f t="shared" si="43"/>
        <v>1</v>
      </c>
      <c r="J494" s="7" t="s">
        <v>16</v>
      </c>
      <c r="K494" s="58"/>
      <c r="L494" s="6">
        <f t="shared" si="40"/>
        <v>610.84382399363926</v>
      </c>
      <c r="M494" s="6">
        <f t="shared" si="41"/>
        <v>715.93199925378167</v>
      </c>
      <c r="N494" s="74">
        <f t="shared" si="38"/>
        <v>105.08817526014241</v>
      </c>
      <c r="O494" s="78">
        <f t="shared" si="39"/>
        <v>0.17203771427708942</v>
      </c>
    </row>
    <row r="495" spans="2:15" x14ac:dyDescent="0.2">
      <c r="B495" s="81">
        <v>41416</v>
      </c>
      <c r="C495" s="4" t="s">
        <v>372</v>
      </c>
      <c r="D495" s="5">
        <v>8</v>
      </c>
      <c r="E495" s="5">
        <v>10</v>
      </c>
      <c r="F495" s="17" t="s">
        <v>460</v>
      </c>
      <c r="G495" s="2">
        <v>3.3</v>
      </c>
      <c r="H495" s="57">
        <v>16</v>
      </c>
      <c r="I495" s="6">
        <f t="shared" si="43"/>
        <v>1.5151515151515151</v>
      </c>
      <c r="J495" s="7" t="s">
        <v>16</v>
      </c>
      <c r="K495" s="58"/>
      <c r="L495" s="6">
        <f t="shared" si="40"/>
        <v>612.35897550879076</v>
      </c>
      <c r="M495" s="6">
        <f t="shared" si="41"/>
        <v>715.93199925378167</v>
      </c>
      <c r="N495" s="74">
        <f t="shared" si="38"/>
        <v>103.57302374499091</v>
      </c>
      <c r="O495" s="78">
        <f t="shared" si="39"/>
        <v>0.16913775724269442</v>
      </c>
    </row>
    <row r="496" spans="2:15" x14ac:dyDescent="0.2">
      <c r="B496" s="81">
        <v>41419</v>
      </c>
      <c r="C496" s="9" t="s">
        <v>126</v>
      </c>
      <c r="D496" s="10">
        <v>1</v>
      </c>
      <c r="E496" s="5">
        <v>15</v>
      </c>
      <c r="F496" s="17" t="s">
        <v>461</v>
      </c>
      <c r="G496" s="2">
        <v>3.3</v>
      </c>
      <c r="H496" s="57">
        <v>6.5</v>
      </c>
      <c r="I496" s="6">
        <f t="shared" ref="I496:I527" si="44">ROUND(5/G496,1)</f>
        <v>1.5</v>
      </c>
      <c r="J496" s="7" t="s">
        <v>16</v>
      </c>
      <c r="K496" s="58"/>
      <c r="L496" s="6">
        <f t="shared" si="40"/>
        <v>613.85897550879076</v>
      </c>
      <c r="M496" s="6">
        <f t="shared" si="41"/>
        <v>715.93199925378167</v>
      </c>
      <c r="N496" s="74">
        <f t="shared" si="38"/>
        <v>102.07302374499091</v>
      </c>
      <c r="O496" s="78">
        <f t="shared" si="39"/>
        <v>0.16628090134283485</v>
      </c>
    </row>
    <row r="497" spans="2:15" x14ac:dyDescent="0.2">
      <c r="B497" s="81">
        <v>41419</v>
      </c>
      <c r="C497" s="9" t="s">
        <v>58</v>
      </c>
      <c r="D497" s="10">
        <v>3</v>
      </c>
      <c r="E497" s="5">
        <v>7</v>
      </c>
      <c r="F497" s="17" t="s">
        <v>462</v>
      </c>
      <c r="G497" s="2">
        <v>4.0999999999999996</v>
      </c>
      <c r="H497" s="57">
        <v>4.4000000000000004</v>
      </c>
      <c r="I497" s="6">
        <f t="shared" si="44"/>
        <v>1.2</v>
      </c>
      <c r="J497" s="7" t="s">
        <v>16</v>
      </c>
      <c r="K497" s="58"/>
      <c r="L497" s="6">
        <f t="shared" si="40"/>
        <v>615.05897550879081</v>
      </c>
      <c r="M497" s="6">
        <f t="shared" si="41"/>
        <v>715.93199925378167</v>
      </c>
      <c r="N497" s="74">
        <f t="shared" si="38"/>
        <v>100.87302374499086</v>
      </c>
      <c r="O497" s="78">
        <f t="shared" si="39"/>
        <v>0.16400544949619894</v>
      </c>
    </row>
    <row r="498" spans="2:15" x14ac:dyDescent="0.2">
      <c r="B498" s="81">
        <v>41419</v>
      </c>
      <c r="C498" s="9" t="s">
        <v>126</v>
      </c>
      <c r="D498" s="10">
        <v>4</v>
      </c>
      <c r="E498" s="5">
        <v>4</v>
      </c>
      <c r="F498" s="17" t="s">
        <v>463</v>
      </c>
      <c r="G498" s="2">
        <v>3.2</v>
      </c>
      <c r="H498" s="57">
        <v>10</v>
      </c>
      <c r="I498" s="6">
        <f t="shared" si="44"/>
        <v>1.6</v>
      </c>
      <c r="J498" s="7" t="s">
        <v>16</v>
      </c>
      <c r="K498" s="58"/>
      <c r="L498" s="6">
        <f t="shared" si="40"/>
        <v>616.65897550879083</v>
      </c>
      <c r="M498" s="6">
        <f t="shared" si="41"/>
        <v>715.93199925378167</v>
      </c>
      <c r="N498" s="74">
        <f t="shared" si="38"/>
        <v>99.273023744990837</v>
      </c>
      <c r="O498" s="78">
        <f t="shared" si="39"/>
        <v>0.16098528958097624</v>
      </c>
    </row>
    <row r="499" spans="2:15" x14ac:dyDescent="0.2">
      <c r="B499" s="81">
        <v>41419</v>
      </c>
      <c r="C499" s="9" t="s">
        <v>58</v>
      </c>
      <c r="D499" s="10">
        <v>4</v>
      </c>
      <c r="E499" s="5">
        <v>14</v>
      </c>
      <c r="F499" s="17" t="s">
        <v>364</v>
      </c>
      <c r="G499" s="2">
        <v>4.9000000000000004</v>
      </c>
      <c r="H499" s="57">
        <v>10</v>
      </c>
      <c r="I499" s="6">
        <f t="shared" si="44"/>
        <v>1</v>
      </c>
      <c r="J499" s="7">
        <v>2</v>
      </c>
      <c r="K499" s="58"/>
      <c r="L499" s="6">
        <f t="shared" si="40"/>
        <v>617.65897550879083</v>
      </c>
      <c r="M499" s="6">
        <f t="shared" si="41"/>
        <v>715.93199925378167</v>
      </c>
      <c r="N499" s="74">
        <f t="shared" si="38"/>
        <v>98.273023744990837</v>
      </c>
      <c r="O499" s="78">
        <f t="shared" si="39"/>
        <v>0.15910563537757927</v>
      </c>
    </row>
    <row r="500" spans="2:15" x14ac:dyDescent="0.2">
      <c r="B500" s="81">
        <v>41419</v>
      </c>
      <c r="C500" s="9" t="s">
        <v>126</v>
      </c>
      <c r="D500" s="10">
        <v>5</v>
      </c>
      <c r="E500" s="5">
        <v>1</v>
      </c>
      <c r="F500" s="17" t="s">
        <v>209</v>
      </c>
      <c r="G500" s="2">
        <v>2.7</v>
      </c>
      <c r="H500" s="57">
        <v>3.5</v>
      </c>
      <c r="I500" s="6">
        <f t="shared" si="44"/>
        <v>1.9</v>
      </c>
      <c r="J500" s="7" t="s">
        <v>16</v>
      </c>
      <c r="K500" s="58"/>
      <c r="L500" s="6">
        <f t="shared" si="40"/>
        <v>619.55897550879081</v>
      </c>
      <c r="M500" s="6">
        <f t="shared" si="41"/>
        <v>715.93199925378167</v>
      </c>
      <c r="N500" s="74">
        <f t="shared" si="38"/>
        <v>96.37302374499086</v>
      </c>
      <c r="O500" s="78">
        <f t="shared" si="39"/>
        <v>0.15555100895092019</v>
      </c>
    </row>
    <row r="501" spans="2:15" x14ac:dyDescent="0.2">
      <c r="B501" s="81">
        <v>41419</v>
      </c>
      <c r="C501" s="9" t="s">
        <v>126</v>
      </c>
      <c r="D501" s="10">
        <v>6</v>
      </c>
      <c r="E501" s="5">
        <v>3</v>
      </c>
      <c r="F501" s="17" t="s">
        <v>464</v>
      </c>
      <c r="G501" s="2">
        <v>2.8</v>
      </c>
      <c r="H501" s="57">
        <v>7</v>
      </c>
      <c r="I501" s="6">
        <f t="shared" si="44"/>
        <v>1.8</v>
      </c>
      <c r="J501" s="7">
        <v>1</v>
      </c>
      <c r="K501" s="58">
        <f>I501*H501</f>
        <v>12.6</v>
      </c>
      <c r="L501" s="6">
        <f t="shared" si="40"/>
        <v>621.35897550879076</v>
      </c>
      <c r="M501" s="6">
        <f t="shared" si="41"/>
        <v>728.53199925378169</v>
      </c>
      <c r="N501" s="74">
        <f t="shared" si="38"/>
        <v>107.17302374499093</v>
      </c>
      <c r="O501" s="78">
        <f t="shared" si="39"/>
        <v>0.17248165387364664</v>
      </c>
    </row>
    <row r="502" spans="2:15" x14ac:dyDescent="0.2">
      <c r="B502" s="81">
        <v>41419</v>
      </c>
      <c r="C502" s="9" t="s">
        <v>126</v>
      </c>
      <c r="D502" s="10">
        <v>6</v>
      </c>
      <c r="E502" s="5">
        <v>5</v>
      </c>
      <c r="F502" s="17" t="s">
        <v>323</v>
      </c>
      <c r="G502" s="2">
        <v>5.0999999999999996</v>
      </c>
      <c r="H502" s="57">
        <v>10</v>
      </c>
      <c r="I502" s="6">
        <f t="shared" si="44"/>
        <v>1</v>
      </c>
      <c r="J502" s="7" t="s">
        <v>16</v>
      </c>
      <c r="K502" s="58"/>
      <c r="L502" s="6">
        <f t="shared" si="40"/>
        <v>622.35897550879076</v>
      </c>
      <c r="M502" s="6">
        <f t="shared" si="41"/>
        <v>728.53199925378169</v>
      </c>
      <c r="N502" s="74">
        <f t="shared" si="38"/>
        <v>106.17302374499093</v>
      </c>
      <c r="O502" s="78">
        <f t="shared" si="39"/>
        <v>0.17059772241284443</v>
      </c>
    </row>
    <row r="503" spans="2:15" x14ac:dyDescent="0.2">
      <c r="B503" s="81">
        <v>41419</v>
      </c>
      <c r="C503" s="9" t="s">
        <v>58</v>
      </c>
      <c r="D503" s="10">
        <v>6</v>
      </c>
      <c r="E503" s="5">
        <v>2</v>
      </c>
      <c r="F503" s="17" t="s">
        <v>392</v>
      </c>
      <c r="G503" s="2">
        <v>4.5</v>
      </c>
      <c r="H503" s="57">
        <v>7</v>
      </c>
      <c r="I503" s="6">
        <f t="shared" si="44"/>
        <v>1.1000000000000001</v>
      </c>
      <c r="J503" s="7" t="s">
        <v>16</v>
      </c>
      <c r="K503" s="58"/>
      <c r="L503" s="6">
        <f t="shared" si="40"/>
        <v>623.45897550879079</v>
      </c>
      <c r="M503" s="6">
        <f t="shared" si="41"/>
        <v>728.53199925378169</v>
      </c>
      <c r="N503" s="74">
        <f t="shared" si="38"/>
        <v>105.07302374499091</v>
      </c>
      <c r="O503" s="78">
        <f t="shared" si="39"/>
        <v>0.16853237802734844</v>
      </c>
    </row>
    <row r="504" spans="2:15" x14ac:dyDescent="0.2">
      <c r="B504" s="81">
        <v>41419</v>
      </c>
      <c r="C504" s="9" t="s">
        <v>372</v>
      </c>
      <c r="D504" s="10">
        <v>2</v>
      </c>
      <c r="E504" s="5">
        <v>2</v>
      </c>
      <c r="F504" s="17" t="s">
        <v>465</v>
      </c>
      <c r="G504" s="2">
        <v>2.8</v>
      </c>
      <c r="H504" s="57">
        <v>7.5</v>
      </c>
      <c r="I504" s="6">
        <f t="shared" si="44"/>
        <v>1.8</v>
      </c>
      <c r="J504" s="7">
        <v>1</v>
      </c>
      <c r="K504" s="58">
        <f>H504*I504</f>
        <v>13.5</v>
      </c>
      <c r="L504" s="6">
        <f t="shared" si="40"/>
        <v>625.25897550879074</v>
      </c>
      <c r="M504" s="6">
        <f t="shared" si="41"/>
        <v>742.03199925378169</v>
      </c>
      <c r="N504" s="74">
        <f t="shared" si="38"/>
        <v>116.77302374499095</v>
      </c>
      <c r="O504" s="78">
        <f t="shared" si="39"/>
        <v>0.18675945219334031</v>
      </c>
    </row>
    <row r="505" spans="2:15" x14ac:dyDescent="0.2">
      <c r="B505" s="81">
        <v>41419</v>
      </c>
      <c r="C505" s="9" t="s">
        <v>372</v>
      </c>
      <c r="D505" s="10">
        <v>2</v>
      </c>
      <c r="E505" s="5">
        <v>6</v>
      </c>
      <c r="F505" s="17" t="s">
        <v>466</v>
      </c>
      <c r="G505" s="2">
        <v>4.0999999999999996</v>
      </c>
      <c r="H505" s="57">
        <v>15</v>
      </c>
      <c r="I505" s="6">
        <f t="shared" si="44"/>
        <v>1.2</v>
      </c>
      <c r="J505" s="7" t="s">
        <v>16</v>
      </c>
      <c r="K505" s="58"/>
      <c r="L505" s="6">
        <f t="shared" si="40"/>
        <v>626.45897550879079</v>
      </c>
      <c r="M505" s="6">
        <f t="shared" si="41"/>
        <v>742.03199925378169</v>
      </c>
      <c r="N505" s="74">
        <f t="shared" si="38"/>
        <v>115.57302374499091</v>
      </c>
      <c r="O505" s="78">
        <f t="shared" si="39"/>
        <v>0.18448618068106701</v>
      </c>
    </row>
    <row r="506" spans="2:15" x14ac:dyDescent="0.2">
      <c r="B506" s="81">
        <v>41419</v>
      </c>
      <c r="C506" s="9" t="s">
        <v>126</v>
      </c>
      <c r="D506" s="10">
        <v>7</v>
      </c>
      <c r="E506" s="5">
        <v>1</v>
      </c>
      <c r="F506" s="17" t="s">
        <v>467</v>
      </c>
      <c r="G506" s="2">
        <v>4</v>
      </c>
      <c r="H506" s="57">
        <v>4</v>
      </c>
      <c r="I506" s="6">
        <f t="shared" si="44"/>
        <v>1.3</v>
      </c>
      <c r="J506" s="7">
        <v>3</v>
      </c>
      <c r="K506" s="58"/>
      <c r="L506" s="6">
        <f t="shared" si="40"/>
        <v>627.75897550879074</v>
      </c>
      <c r="M506" s="6">
        <f t="shared" si="41"/>
        <v>742.03199925378169</v>
      </c>
      <c r="N506" s="74">
        <f t="shared" si="38"/>
        <v>114.27302374499095</v>
      </c>
      <c r="O506" s="78">
        <f t="shared" si="39"/>
        <v>0.18203327742526357</v>
      </c>
    </row>
    <row r="507" spans="2:15" x14ac:dyDescent="0.2">
      <c r="B507" s="81">
        <v>41419</v>
      </c>
      <c r="C507" s="9" t="s">
        <v>126</v>
      </c>
      <c r="D507" s="10">
        <v>7</v>
      </c>
      <c r="E507" s="5">
        <v>7</v>
      </c>
      <c r="F507" s="17" t="s">
        <v>468</v>
      </c>
      <c r="G507" s="2">
        <v>4.7</v>
      </c>
      <c r="H507" s="57">
        <v>4.8</v>
      </c>
      <c r="I507" s="6">
        <f t="shared" si="44"/>
        <v>1.1000000000000001</v>
      </c>
      <c r="J507" s="7" t="s">
        <v>16</v>
      </c>
      <c r="K507" s="58"/>
      <c r="L507" s="6">
        <f t="shared" si="40"/>
        <v>628.85897550879076</v>
      </c>
      <c r="M507" s="6">
        <f t="shared" si="41"/>
        <v>742.03199925378169</v>
      </c>
      <c r="N507" s="74">
        <f t="shared" si="38"/>
        <v>113.17302374499093</v>
      </c>
      <c r="O507" s="78">
        <f t="shared" si="39"/>
        <v>0.17996566504187375</v>
      </c>
    </row>
    <row r="508" spans="2:15" x14ac:dyDescent="0.2">
      <c r="B508" s="81">
        <v>41419</v>
      </c>
      <c r="C508" s="9" t="s">
        <v>242</v>
      </c>
      <c r="D508" s="10">
        <v>6</v>
      </c>
      <c r="E508" s="5">
        <v>12</v>
      </c>
      <c r="F508" s="17" t="s">
        <v>349</v>
      </c>
      <c r="G508" s="2">
        <v>3.3</v>
      </c>
      <c r="H508" s="57">
        <v>4.2</v>
      </c>
      <c r="I508" s="6">
        <f t="shared" si="44"/>
        <v>1.5</v>
      </c>
      <c r="J508" s="7" t="s">
        <v>16</v>
      </c>
      <c r="K508" s="58"/>
      <c r="L508" s="6">
        <f t="shared" si="40"/>
        <v>630.35897550879076</v>
      </c>
      <c r="M508" s="6">
        <f t="shared" si="41"/>
        <v>742.03199925378169</v>
      </c>
      <c r="N508" s="74">
        <f t="shared" si="38"/>
        <v>111.67302374499093</v>
      </c>
      <c r="O508" s="78">
        <f t="shared" si="39"/>
        <v>0.17715782289742868</v>
      </c>
    </row>
    <row r="509" spans="2:15" x14ac:dyDescent="0.2">
      <c r="B509" s="81">
        <v>41419</v>
      </c>
      <c r="C509" s="9" t="s">
        <v>242</v>
      </c>
      <c r="D509" s="10">
        <v>6</v>
      </c>
      <c r="E509" s="5">
        <v>9</v>
      </c>
      <c r="F509" s="17" t="s">
        <v>469</v>
      </c>
      <c r="G509" s="2">
        <v>4.5999999999999996</v>
      </c>
      <c r="H509" s="57">
        <v>8</v>
      </c>
      <c r="I509" s="6">
        <f t="shared" si="44"/>
        <v>1.1000000000000001</v>
      </c>
      <c r="J509" s="7">
        <v>3</v>
      </c>
      <c r="K509" s="58"/>
      <c r="L509" s="6">
        <f t="shared" si="40"/>
        <v>631.45897550879079</v>
      </c>
      <c r="M509" s="6">
        <f t="shared" si="41"/>
        <v>742.03199925378169</v>
      </c>
      <c r="N509" s="74">
        <f t="shared" si="38"/>
        <v>110.57302374499091</v>
      </c>
      <c r="O509" s="78">
        <f t="shared" si="39"/>
        <v>0.17510721683209582</v>
      </c>
    </row>
    <row r="510" spans="2:15" x14ac:dyDescent="0.2">
      <c r="B510" s="81">
        <v>41419</v>
      </c>
      <c r="C510" s="9" t="s">
        <v>126</v>
      </c>
      <c r="D510" s="10">
        <v>8</v>
      </c>
      <c r="E510" s="5">
        <v>11</v>
      </c>
      <c r="F510" s="17" t="s">
        <v>470</v>
      </c>
      <c r="G510" s="2">
        <v>4.2</v>
      </c>
      <c r="H510" s="57">
        <v>8</v>
      </c>
      <c r="I510" s="6">
        <f t="shared" si="44"/>
        <v>1.2</v>
      </c>
      <c r="J510" s="7">
        <v>1</v>
      </c>
      <c r="K510" s="58">
        <f>I510*H510</f>
        <v>9.6</v>
      </c>
      <c r="L510" s="6">
        <f t="shared" si="40"/>
        <v>632.65897550879083</v>
      </c>
      <c r="M510" s="6">
        <f t="shared" si="41"/>
        <v>751.63199925378171</v>
      </c>
      <c r="N510" s="74">
        <f t="shared" si="38"/>
        <v>118.97302374499088</v>
      </c>
      <c r="O510" s="78">
        <f t="shared" si="39"/>
        <v>0.18805237632061025</v>
      </c>
    </row>
    <row r="511" spans="2:15" x14ac:dyDescent="0.2">
      <c r="B511" s="81">
        <v>41419</v>
      </c>
      <c r="C511" s="9" t="s">
        <v>126</v>
      </c>
      <c r="D511" s="10">
        <v>8</v>
      </c>
      <c r="E511" s="5">
        <v>2</v>
      </c>
      <c r="F511" s="17" t="s">
        <v>471</v>
      </c>
      <c r="G511" s="2">
        <v>5.5</v>
      </c>
      <c r="H511" s="57">
        <v>10</v>
      </c>
      <c r="I511" s="6">
        <f t="shared" si="44"/>
        <v>0.9</v>
      </c>
      <c r="J511" s="7" t="s">
        <v>16</v>
      </c>
      <c r="K511" s="58"/>
      <c r="L511" s="6">
        <f t="shared" si="40"/>
        <v>633.55897550879081</v>
      </c>
      <c r="M511" s="6">
        <f t="shared" si="41"/>
        <v>751.63199925378171</v>
      </c>
      <c r="N511" s="74">
        <f t="shared" si="38"/>
        <v>118.07302374499091</v>
      </c>
      <c r="O511" s="78">
        <f t="shared" si="39"/>
        <v>0.18636469264786323</v>
      </c>
    </row>
    <row r="512" spans="2:15" x14ac:dyDescent="0.2">
      <c r="B512" s="81">
        <v>41419</v>
      </c>
      <c r="C512" s="9" t="s">
        <v>58</v>
      </c>
      <c r="D512" s="10">
        <v>8</v>
      </c>
      <c r="E512" s="5">
        <v>8</v>
      </c>
      <c r="F512" s="17" t="s">
        <v>472</v>
      </c>
      <c r="G512" s="2">
        <v>4.2</v>
      </c>
      <c r="H512" s="57">
        <v>4.2</v>
      </c>
      <c r="I512" s="6">
        <f t="shared" si="44"/>
        <v>1.2</v>
      </c>
      <c r="J512" s="7" t="s">
        <v>16</v>
      </c>
      <c r="K512" s="58"/>
      <c r="L512" s="6">
        <f t="shared" si="40"/>
        <v>634.75897550879085</v>
      </c>
      <c r="M512" s="6">
        <f t="shared" si="41"/>
        <v>751.63199925378171</v>
      </c>
      <c r="N512" s="74">
        <f t="shared" si="38"/>
        <v>116.87302374499086</v>
      </c>
      <c r="O512" s="78">
        <f t="shared" si="39"/>
        <v>0.18412189233135509</v>
      </c>
    </row>
    <row r="513" spans="2:15" x14ac:dyDescent="0.2">
      <c r="B513" s="81">
        <v>41419</v>
      </c>
      <c r="C513" s="9" t="s">
        <v>242</v>
      </c>
      <c r="D513" s="10">
        <v>7</v>
      </c>
      <c r="E513" s="5">
        <v>12</v>
      </c>
      <c r="F513" s="17" t="s">
        <v>27</v>
      </c>
      <c r="G513" s="2">
        <v>3.8</v>
      </c>
      <c r="H513" s="57">
        <v>6.5</v>
      </c>
      <c r="I513" s="6">
        <f t="shared" si="44"/>
        <v>1.3</v>
      </c>
      <c r="J513" s="7" t="s">
        <v>16</v>
      </c>
      <c r="K513" s="58"/>
      <c r="L513" s="6">
        <f t="shared" si="40"/>
        <v>636.05897550879081</v>
      </c>
      <c r="M513" s="6">
        <f t="shared" si="41"/>
        <v>751.63199925378171</v>
      </c>
      <c r="N513" s="74">
        <f t="shared" si="38"/>
        <v>115.57302374499091</v>
      </c>
      <c r="O513" s="78">
        <f t="shared" si="39"/>
        <v>0.18170174181182291</v>
      </c>
    </row>
    <row r="514" spans="2:15" x14ac:dyDescent="0.2">
      <c r="B514" s="81">
        <v>41419</v>
      </c>
      <c r="C514" s="9" t="s">
        <v>19</v>
      </c>
      <c r="D514" s="10">
        <v>7</v>
      </c>
      <c r="E514" s="5">
        <v>4</v>
      </c>
      <c r="F514" s="17" t="s">
        <v>362</v>
      </c>
      <c r="G514" s="2">
        <v>3.8</v>
      </c>
      <c r="H514" s="57">
        <v>5.5</v>
      </c>
      <c r="I514" s="6">
        <f t="shared" si="44"/>
        <v>1.3</v>
      </c>
      <c r="J514" s="7" t="s">
        <v>16</v>
      </c>
      <c r="K514" s="58"/>
      <c r="L514" s="6">
        <f t="shared" si="40"/>
        <v>637.35897550879076</v>
      </c>
      <c r="M514" s="6">
        <f t="shared" si="41"/>
        <v>751.63199925378171</v>
      </c>
      <c r="N514" s="74">
        <f t="shared" si="38"/>
        <v>114.27302374499095</v>
      </c>
      <c r="O514" s="78">
        <f t="shared" si="39"/>
        <v>0.17929146389406239</v>
      </c>
    </row>
    <row r="515" spans="2:15" x14ac:dyDescent="0.2">
      <c r="B515" s="81">
        <v>41419</v>
      </c>
      <c r="C515" s="9" t="s">
        <v>19</v>
      </c>
      <c r="D515" s="10">
        <v>7</v>
      </c>
      <c r="E515" s="5">
        <v>9</v>
      </c>
      <c r="F515" s="17" t="s">
        <v>473</v>
      </c>
      <c r="G515" s="2">
        <v>5.3</v>
      </c>
      <c r="H515" s="57">
        <v>7</v>
      </c>
      <c r="I515" s="6">
        <f t="shared" si="44"/>
        <v>0.9</v>
      </c>
      <c r="J515" s="7">
        <v>2</v>
      </c>
      <c r="K515" s="58"/>
      <c r="L515" s="6">
        <f t="shared" si="40"/>
        <v>638.25897550879074</v>
      </c>
      <c r="M515" s="6">
        <f t="shared" si="41"/>
        <v>751.63199925378171</v>
      </c>
      <c r="N515" s="74">
        <f t="shared" si="38"/>
        <v>113.37302374499097</v>
      </c>
      <c r="O515" s="78">
        <f t="shared" si="39"/>
        <v>0.17762856159541698</v>
      </c>
    </row>
    <row r="516" spans="2:15" x14ac:dyDescent="0.2">
      <c r="B516" s="81">
        <v>41419</v>
      </c>
      <c r="C516" s="9" t="s">
        <v>19</v>
      </c>
      <c r="D516" s="10">
        <v>7</v>
      </c>
      <c r="E516" s="5">
        <v>13</v>
      </c>
      <c r="F516" s="17" t="s">
        <v>474</v>
      </c>
      <c r="G516" s="2">
        <v>5.9</v>
      </c>
      <c r="H516" s="57">
        <v>9</v>
      </c>
      <c r="I516" s="6">
        <f t="shared" si="44"/>
        <v>0.8</v>
      </c>
      <c r="J516" s="7" t="s">
        <v>16</v>
      </c>
      <c r="K516" s="58"/>
      <c r="L516" s="6">
        <f t="shared" si="40"/>
        <v>639.0589755087907</v>
      </c>
      <c r="M516" s="6">
        <f t="shared" si="41"/>
        <v>751.63199925378171</v>
      </c>
      <c r="N516" s="74">
        <f t="shared" ref="N516:N579" si="45">M516-L516</f>
        <v>112.57302374499102</v>
      </c>
      <c r="O516" s="78">
        <f t="shared" ref="O516:O579" si="46">N516/L516</f>
        <v>0.1761543582974722</v>
      </c>
    </row>
    <row r="517" spans="2:15" x14ac:dyDescent="0.2">
      <c r="B517" s="81">
        <v>41419</v>
      </c>
      <c r="C517" s="9" t="s">
        <v>126</v>
      </c>
      <c r="D517" s="10">
        <v>9</v>
      </c>
      <c r="E517" s="5">
        <v>6</v>
      </c>
      <c r="F517" s="17" t="s">
        <v>475</v>
      </c>
      <c r="G517" s="2">
        <v>5.2</v>
      </c>
      <c r="H517" s="57">
        <v>21</v>
      </c>
      <c r="I517" s="6">
        <f t="shared" si="44"/>
        <v>1</v>
      </c>
      <c r="J517" s="7" t="s">
        <v>16</v>
      </c>
      <c r="K517" s="58"/>
      <c r="L517" s="6">
        <f t="shared" ref="L517:L580" si="47">L516+I517</f>
        <v>640.0589755087907</v>
      </c>
      <c r="M517" s="6">
        <f t="shared" ref="M517:M580" si="48">M516+K517</f>
        <v>751.63199925378171</v>
      </c>
      <c r="N517" s="74">
        <f t="shared" si="45"/>
        <v>111.57302374499102</v>
      </c>
      <c r="O517" s="78">
        <f t="shared" si="46"/>
        <v>0.17431678644346837</v>
      </c>
    </row>
    <row r="518" spans="2:15" x14ac:dyDescent="0.2">
      <c r="B518" s="81">
        <v>41419</v>
      </c>
      <c r="C518" s="9" t="s">
        <v>126</v>
      </c>
      <c r="D518" s="10">
        <v>9</v>
      </c>
      <c r="E518" s="5">
        <v>13</v>
      </c>
      <c r="F518" s="17" t="s">
        <v>318</v>
      </c>
      <c r="G518" s="2">
        <v>5.8</v>
      </c>
      <c r="H518" s="57">
        <v>12</v>
      </c>
      <c r="I518" s="6">
        <f t="shared" si="44"/>
        <v>0.9</v>
      </c>
      <c r="J518" s="7" t="s">
        <v>16</v>
      </c>
      <c r="K518" s="58"/>
      <c r="L518" s="6">
        <f t="shared" si="47"/>
        <v>640.95897550879067</v>
      </c>
      <c r="M518" s="6">
        <f t="shared" si="48"/>
        <v>751.63199925378171</v>
      </c>
      <c r="N518" s="74">
        <f t="shared" si="45"/>
        <v>110.67302374499104</v>
      </c>
      <c r="O518" s="78">
        <f t="shared" si="46"/>
        <v>0.17266787419138524</v>
      </c>
    </row>
    <row r="519" spans="2:15" x14ac:dyDescent="0.2">
      <c r="B519" s="81">
        <v>41419</v>
      </c>
      <c r="C519" s="9" t="s">
        <v>476</v>
      </c>
      <c r="D519" s="10">
        <v>8</v>
      </c>
      <c r="E519" s="5">
        <v>13</v>
      </c>
      <c r="F519" s="17" t="s">
        <v>408</v>
      </c>
      <c r="G519" s="2">
        <v>5.2</v>
      </c>
      <c r="H519" s="57">
        <v>7</v>
      </c>
      <c r="I519" s="6">
        <f t="shared" si="44"/>
        <v>1</v>
      </c>
      <c r="J519" s="7" t="s">
        <v>16</v>
      </c>
      <c r="K519" s="58"/>
      <c r="L519" s="6">
        <f t="shared" si="47"/>
        <v>641.95897550879067</v>
      </c>
      <c r="M519" s="6">
        <f t="shared" si="48"/>
        <v>751.63199925378171</v>
      </c>
      <c r="N519" s="74">
        <f t="shared" si="45"/>
        <v>109.67302374499104</v>
      </c>
      <c r="O519" s="78">
        <f t="shared" si="46"/>
        <v>0.17084117198932947</v>
      </c>
    </row>
    <row r="520" spans="2:15" x14ac:dyDescent="0.2">
      <c r="B520" s="81">
        <v>41419</v>
      </c>
      <c r="C520" s="9" t="s">
        <v>19</v>
      </c>
      <c r="D520" s="10">
        <v>8</v>
      </c>
      <c r="E520" s="5">
        <v>5</v>
      </c>
      <c r="F520" s="17" t="s">
        <v>477</v>
      </c>
      <c r="G520" s="2">
        <v>3.4</v>
      </c>
      <c r="H520" s="57">
        <v>4</v>
      </c>
      <c r="I520" s="6">
        <f t="shared" si="44"/>
        <v>1.5</v>
      </c>
      <c r="J520" s="7">
        <v>1</v>
      </c>
      <c r="K520" s="58">
        <f>I520*H520</f>
        <v>6</v>
      </c>
      <c r="L520" s="6">
        <f t="shared" si="47"/>
        <v>643.45897550879067</v>
      </c>
      <c r="M520" s="6">
        <f t="shared" si="48"/>
        <v>757.63199925378171</v>
      </c>
      <c r="N520" s="74">
        <f t="shared" si="45"/>
        <v>114.17302374499104</v>
      </c>
      <c r="O520" s="78">
        <f t="shared" si="46"/>
        <v>0.17743636826996326</v>
      </c>
    </row>
    <row r="521" spans="2:15" x14ac:dyDescent="0.2">
      <c r="B521" s="81">
        <v>41419</v>
      </c>
      <c r="C521" s="9" t="s">
        <v>19</v>
      </c>
      <c r="D521" s="10">
        <v>8</v>
      </c>
      <c r="E521" s="5">
        <v>2</v>
      </c>
      <c r="F521" s="17" t="s">
        <v>478</v>
      </c>
      <c r="G521" s="2">
        <v>4.0999999999999996</v>
      </c>
      <c r="H521" s="57">
        <v>4.4000000000000004</v>
      </c>
      <c r="I521" s="6">
        <f t="shared" si="44"/>
        <v>1.2</v>
      </c>
      <c r="J521" s="7" t="s">
        <v>16</v>
      </c>
      <c r="K521" s="58"/>
      <c r="L521" s="6">
        <f t="shared" si="47"/>
        <v>644.65897550879072</v>
      </c>
      <c r="M521" s="6">
        <f t="shared" si="48"/>
        <v>757.63199925378171</v>
      </c>
      <c r="N521" s="74">
        <f t="shared" si="45"/>
        <v>112.973023744991</v>
      </c>
      <c r="O521" s="78">
        <f t="shared" si="46"/>
        <v>0.17524463016407729</v>
      </c>
    </row>
    <row r="522" spans="2:15" x14ac:dyDescent="0.2">
      <c r="B522" s="81">
        <v>41419</v>
      </c>
      <c r="C522" s="9" t="s">
        <v>372</v>
      </c>
      <c r="D522" s="10">
        <v>7</v>
      </c>
      <c r="E522" s="5">
        <v>2</v>
      </c>
      <c r="F522" s="17" t="s">
        <v>479</v>
      </c>
      <c r="G522" s="2">
        <v>4.5</v>
      </c>
      <c r="H522" s="57">
        <v>6</v>
      </c>
      <c r="I522" s="6">
        <f t="shared" si="44"/>
        <v>1.1000000000000001</v>
      </c>
      <c r="J522" s="7" t="s">
        <v>16</v>
      </c>
      <c r="K522" s="58"/>
      <c r="L522" s="6">
        <f t="shared" si="47"/>
        <v>645.75897550879074</v>
      </c>
      <c r="M522" s="6">
        <f t="shared" si="48"/>
        <v>757.63199925378171</v>
      </c>
      <c r="N522" s="74">
        <f t="shared" si="45"/>
        <v>111.87302374499097</v>
      </c>
      <c r="O522" s="78">
        <f t="shared" si="46"/>
        <v>0.17324269268862535</v>
      </c>
    </row>
    <row r="523" spans="2:15" x14ac:dyDescent="0.2">
      <c r="B523" s="81">
        <v>41419</v>
      </c>
      <c r="C523" s="9" t="s">
        <v>372</v>
      </c>
      <c r="D523" s="10">
        <v>8</v>
      </c>
      <c r="E523" s="5">
        <v>12</v>
      </c>
      <c r="F523" s="17" t="s">
        <v>480</v>
      </c>
      <c r="G523" s="2">
        <v>4.0999999999999996</v>
      </c>
      <c r="H523" s="57">
        <v>5.5</v>
      </c>
      <c r="I523" s="6">
        <f t="shared" si="44"/>
        <v>1.2</v>
      </c>
      <c r="J523" s="7" t="s">
        <v>16</v>
      </c>
      <c r="K523" s="58"/>
      <c r="L523" s="6">
        <f t="shared" si="47"/>
        <v>646.95897550879079</v>
      </c>
      <c r="M523" s="6">
        <f t="shared" si="48"/>
        <v>757.63199925378171</v>
      </c>
      <c r="N523" s="74">
        <f t="shared" si="45"/>
        <v>110.67302374499093</v>
      </c>
      <c r="O523" s="78">
        <f t="shared" si="46"/>
        <v>0.17106652498012545</v>
      </c>
    </row>
    <row r="524" spans="2:15" x14ac:dyDescent="0.2">
      <c r="B524" s="81">
        <v>41419</v>
      </c>
      <c r="C524" s="9" t="s">
        <v>372</v>
      </c>
      <c r="D524" s="10">
        <v>8</v>
      </c>
      <c r="E524" s="5">
        <v>3</v>
      </c>
      <c r="F524" s="17" t="s">
        <v>481</v>
      </c>
      <c r="G524" s="2">
        <v>5.8</v>
      </c>
      <c r="H524" s="57">
        <v>8.5</v>
      </c>
      <c r="I524" s="6">
        <f t="shared" si="44"/>
        <v>0.9</v>
      </c>
      <c r="J524" s="7">
        <v>1</v>
      </c>
      <c r="K524" s="58">
        <f>I524*H524</f>
        <v>7.65</v>
      </c>
      <c r="L524" s="6">
        <f t="shared" si="47"/>
        <v>647.85897550879076</v>
      </c>
      <c r="M524" s="6">
        <f t="shared" si="48"/>
        <v>765.28199925378169</v>
      </c>
      <c r="N524" s="74">
        <f t="shared" si="45"/>
        <v>117.42302374499093</v>
      </c>
      <c r="O524" s="78">
        <f t="shared" si="46"/>
        <v>0.18124781500908235</v>
      </c>
    </row>
    <row r="525" spans="2:15" x14ac:dyDescent="0.2">
      <c r="B525" s="81">
        <v>41423</v>
      </c>
      <c r="C525" s="4" t="s">
        <v>68</v>
      </c>
      <c r="D525" s="5">
        <v>4</v>
      </c>
      <c r="E525" s="5">
        <v>2</v>
      </c>
      <c r="F525" s="17" t="s">
        <v>482</v>
      </c>
      <c r="G525" s="2">
        <v>3.5</v>
      </c>
      <c r="H525" s="57">
        <v>11</v>
      </c>
      <c r="I525" s="6">
        <f t="shared" si="44"/>
        <v>1.4</v>
      </c>
      <c r="J525" s="7">
        <v>2</v>
      </c>
      <c r="K525" s="58"/>
      <c r="L525" s="6">
        <f t="shared" si="47"/>
        <v>649.25897550879074</v>
      </c>
      <c r="M525" s="6">
        <f t="shared" si="48"/>
        <v>765.28199925378169</v>
      </c>
      <c r="N525" s="74">
        <f t="shared" si="45"/>
        <v>116.02302374499095</v>
      </c>
      <c r="O525" s="78">
        <f t="shared" si="46"/>
        <v>0.17870068512194182</v>
      </c>
    </row>
    <row r="526" spans="2:15" x14ac:dyDescent="0.2">
      <c r="B526" s="81">
        <v>41423</v>
      </c>
      <c r="C526" s="4" t="s">
        <v>68</v>
      </c>
      <c r="D526" s="5">
        <v>4</v>
      </c>
      <c r="E526" s="5">
        <v>13</v>
      </c>
      <c r="F526" s="17" t="s">
        <v>483</v>
      </c>
      <c r="G526" s="2">
        <v>6</v>
      </c>
      <c r="H526" s="57">
        <v>9.5</v>
      </c>
      <c r="I526" s="6">
        <f t="shared" si="44"/>
        <v>0.8</v>
      </c>
      <c r="J526" s="7">
        <v>3</v>
      </c>
      <c r="K526" s="58"/>
      <c r="L526" s="6">
        <f t="shared" si="47"/>
        <v>650.0589755087907</v>
      </c>
      <c r="M526" s="6">
        <f t="shared" si="48"/>
        <v>765.28199925378169</v>
      </c>
      <c r="N526" s="74">
        <f t="shared" si="45"/>
        <v>115.223023744991</v>
      </c>
      <c r="O526" s="78">
        <f t="shared" si="46"/>
        <v>0.17725010819950265</v>
      </c>
    </row>
    <row r="527" spans="2:15" x14ac:dyDescent="0.2">
      <c r="B527" s="81">
        <v>41423</v>
      </c>
      <c r="C527" s="4" t="s">
        <v>58</v>
      </c>
      <c r="D527" s="5">
        <v>4</v>
      </c>
      <c r="E527" s="5">
        <v>2</v>
      </c>
      <c r="F527" s="17" t="s">
        <v>484</v>
      </c>
      <c r="G527" s="2">
        <v>3</v>
      </c>
      <c r="H527" s="57">
        <v>3.8</v>
      </c>
      <c r="I527" s="6">
        <f t="shared" si="44"/>
        <v>1.7</v>
      </c>
      <c r="J527" s="7">
        <v>2</v>
      </c>
      <c r="K527" s="58"/>
      <c r="L527" s="6">
        <f t="shared" si="47"/>
        <v>651.75897550879074</v>
      </c>
      <c r="M527" s="6">
        <f t="shared" si="48"/>
        <v>765.28199925378169</v>
      </c>
      <c r="N527" s="74">
        <f t="shared" si="45"/>
        <v>113.52302374499095</v>
      </c>
      <c r="O527" s="78">
        <f t="shared" si="46"/>
        <v>0.17417945591983611</v>
      </c>
    </row>
    <row r="528" spans="2:15" x14ac:dyDescent="0.2">
      <c r="B528" s="81">
        <v>41423</v>
      </c>
      <c r="C528" s="4" t="s">
        <v>68</v>
      </c>
      <c r="D528" s="5">
        <v>6</v>
      </c>
      <c r="E528" s="5">
        <v>5</v>
      </c>
      <c r="F528" s="17" t="s">
        <v>307</v>
      </c>
      <c r="G528" s="2">
        <v>2.2999999999999998</v>
      </c>
      <c r="H528" s="57">
        <v>3.6</v>
      </c>
      <c r="I528" s="6">
        <f t="shared" ref="I528:I559" si="49">ROUND(5/G528,1)</f>
        <v>2.2000000000000002</v>
      </c>
      <c r="J528" s="7" t="s">
        <v>16</v>
      </c>
      <c r="K528" s="58"/>
      <c r="L528" s="6">
        <f t="shared" si="47"/>
        <v>653.95897550879079</v>
      </c>
      <c r="M528" s="6">
        <f t="shared" si="48"/>
        <v>765.28199925378169</v>
      </c>
      <c r="N528" s="74">
        <f t="shared" si="45"/>
        <v>111.32302374499091</v>
      </c>
      <c r="O528" s="78">
        <f t="shared" si="46"/>
        <v>0.1702293689881384</v>
      </c>
    </row>
    <row r="529" spans="2:15" x14ac:dyDescent="0.2">
      <c r="B529" s="81">
        <v>41423</v>
      </c>
      <c r="C529" s="4" t="s">
        <v>58</v>
      </c>
      <c r="D529" s="5">
        <v>6</v>
      </c>
      <c r="E529" s="5">
        <v>4</v>
      </c>
      <c r="F529" s="17" t="s">
        <v>485</v>
      </c>
      <c r="G529" s="2">
        <v>4.5</v>
      </c>
      <c r="H529" s="57">
        <v>5.5</v>
      </c>
      <c r="I529" s="6">
        <f t="shared" si="49"/>
        <v>1.1000000000000001</v>
      </c>
      <c r="J529" s="7" t="s">
        <v>16</v>
      </c>
      <c r="K529" s="58"/>
      <c r="L529" s="6">
        <f t="shared" si="47"/>
        <v>655.05897550879081</v>
      </c>
      <c r="M529" s="6">
        <f t="shared" si="48"/>
        <v>765.28199925378169</v>
      </c>
      <c r="N529" s="74">
        <f t="shared" si="45"/>
        <v>110.22302374499088</v>
      </c>
      <c r="O529" s="78">
        <f t="shared" si="46"/>
        <v>0.16826427522709625</v>
      </c>
    </row>
    <row r="530" spans="2:15" x14ac:dyDescent="0.2">
      <c r="B530" s="81">
        <v>41423</v>
      </c>
      <c r="C530" s="4" t="s">
        <v>58</v>
      </c>
      <c r="D530" s="5">
        <v>6</v>
      </c>
      <c r="E530" s="5">
        <v>3</v>
      </c>
      <c r="F530" s="17" t="s">
        <v>486</v>
      </c>
      <c r="G530" s="2">
        <v>5.2</v>
      </c>
      <c r="H530" s="57">
        <v>5.5</v>
      </c>
      <c r="I530" s="6">
        <f t="shared" si="49"/>
        <v>1</v>
      </c>
      <c r="J530" s="7">
        <v>3</v>
      </c>
      <c r="K530" s="58"/>
      <c r="L530" s="6">
        <f t="shared" si="47"/>
        <v>656.05897550879081</v>
      </c>
      <c r="M530" s="6">
        <f t="shared" si="48"/>
        <v>765.28199925378169</v>
      </c>
      <c r="N530" s="74">
        <f t="shared" si="45"/>
        <v>109.22302374499088</v>
      </c>
      <c r="O530" s="78">
        <f t="shared" si="46"/>
        <v>0.16648354465432866</v>
      </c>
    </row>
    <row r="531" spans="2:15" x14ac:dyDescent="0.2">
      <c r="B531" s="81">
        <v>41423</v>
      </c>
      <c r="C531" s="4" t="s">
        <v>58</v>
      </c>
      <c r="D531" s="5">
        <v>6</v>
      </c>
      <c r="E531" s="5">
        <v>11</v>
      </c>
      <c r="F531" s="17" t="s">
        <v>487</v>
      </c>
      <c r="G531" s="2">
        <v>5.9</v>
      </c>
      <c r="H531" s="57">
        <v>21</v>
      </c>
      <c r="I531" s="6">
        <f t="shared" si="49"/>
        <v>0.8</v>
      </c>
      <c r="J531" s="7" t="s">
        <v>16</v>
      </c>
      <c r="K531" s="58"/>
      <c r="L531" s="6">
        <f t="shared" si="47"/>
        <v>656.85897550879076</v>
      </c>
      <c r="M531" s="6">
        <f t="shared" si="48"/>
        <v>765.28199925378169</v>
      </c>
      <c r="N531" s="74">
        <f t="shared" si="45"/>
        <v>108.42302374499093</v>
      </c>
      <c r="O531" s="78">
        <f t="shared" si="46"/>
        <v>0.16506286400518233</v>
      </c>
    </row>
    <row r="532" spans="2:15" x14ac:dyDescent="0.2">
      <c r="B532" s="81">
        <v>41423</v>
      </c>
      <c r="C532" s="4" t="s">
        <v>75</v>
      </c>
      <c r="D532" s="5">
        <v>5</v>
      </c>
      <c r="E532" s="5">
        <v>8</v>
      </c>
      <c r="F532" s="17" t="s">
        <v>488</v>
      </c>
      <c r="G532" s="2">
        <v>4.2</v>
      </c>
      <c r="H532" s="57">
        <v>4.4000000000000004</v>
      </c>
      <c r="I532" s="6">
        <f t="shared" si="49"/>
        <v>1.2</v>
      </c>
      <c r="J532" s="7" t="s">
        <v>16</v>
      </c>
      <c r="K532" s="58"/>
      <c r="L532" s="6">
        <f t="shared" si="47"/>
        <v>658.05897550879081</v>
      </c>
      <c r="M532" s="6">
        <f t="shared" si="48"/>
        <v>765.28199925378169</v>
      </c>
      <c r="N532" s="74">
        <f t="shared" si="45"/>
        <v>107.22302374499088</v>
      </c>
      <c r="O532" s="78">
        <f t="shared" si="46"/>
        <v>0.1629383197183647</v>
      </c>
    </row>
    <row r="533" spans="2:15" x14ac:dyDescent="0.2">
      <c r="B533" s="81">
        <v>41423</v>
      </c>
      <c r="C533" s="4" t="s">
        <v>68</v>
      </c>
      <c r="D533" s="5">
        <v>7</v>
      </c>
      <c r="E533" s="5">
        <v>3</v>
      </c>
      <c r="F533" s="17" t="s">
        <v>489</v>
      </c>
      <c r="G533" s="2">
        <v>4.9000000000000004</v>
      </c>
      <c r="H533" s="57">
        <v>10</v>
      </c>
      <c r="I533" s="6">
        <f t="shared" si="49"/>
        <v>1</v>
      </c>
      <c r="J533" s="7" t="s">
        <v>16</v>
      </c>
      <c r="K533" s="58"/>
      <c r="L533" s="6">
        <f t="shared" si="47"/>
        <v>659.05897550879081</v>
      </c>
      <c r="M533" s="6">
        <f t="shared" si="48"/>
        <v>765.28199925378169</v>
      </c>
      <c r="N533" s="74">
        <f t="shared" si="45"/>
        <v>106.22302374499088</v>
      </c>
      <c r="O533" s="78">
        <f t="shared" si="46"/>
        <v>0.16117377608428313</v>
      </c>
    </row>
    <row r="534" spans="2:15" x14ac:dyDescent="0.2">
      <c r="B534" s="81">
        <v>41423</v>
      </c>
      <c r="C534" s="4" t="s">
        <v>58</v>
      </c>
      <c r="D534" s="5">
        <v>7</v>
      </c>
      <c r="E534" s="5">
        <v>6</v>
      </c>
      <c r="F534" s="17" t="s">
        <v>390</v>
      </c>
      <c r="G534" s="2">
        <v>5.5</v>
      </c>
      <c r="H534" s="57">
        <v>9</v>
      </c>
      <c r="I534" s="6">
        <f t="shared" si="49"/>
        <v>0.9</v>
      </c>
      <c r="J534" s="7" t="s">
        <v>16</v>
      </c>
      <c r="K534" s="58"/>
      <c r="L534" s="6">
        <f t="shared" si="47"/>
        <v>659.95897550879079</v>
      </c>
      <c r="M534" s="6">
        <f t="shared" si="48"/>
        <v>765.28199925378169</v>
      </c>
      <c r="N534" s="74">
        <f t="shared" si="45"/>
        <v>105.32302374499091</v>
      </c>
      <c r="O534" s="78">
        <f t="shared" si="46"/>
        <v>0.15959025886994394</v>
      </c>
    </row>
    <row r="535" spans="2:15" x14ac:dyDescent="0.2">
      <c r="B535" s="81">
        <v>41423</v>
      </c>
      <c r="C535" s="4" t="s">
        <v>75</v>
      </c>
      <c r="D535" s="5">
        <v>6</v>
      </c>
      <c r="E535" s="5">
        <v>4</v>
      </c>
      <c r="F535" s="17" t="s">
        <v>271</v>
      </c>
      <c r="G535" s="2">
        <v>3.4</v>
      </c>
      <c r="H535" s="57">
        <v>5.5</v>
      </c>
      <c r="I535" s="6">
        <f t="shared" si="49"/>
        <v>1.5</v>
      </c>
      <c r="J535" s="7">
        <v>2</v>
      </c>
      <c r="K535" s="58"/>
      <c r="L535" s="6">
        <f t="shared" si="47"/>
        <v>661.45897550879079</v>
      </c>
      <c r="M535" s="6">
        <f t="shared" si="48"/>
        <v>765.28199925378169</v>
      </c>
      <c r="N535" s="74">
        <f t="shared" si="45"/>
        <v>103.82302374499091</v>
      </c>
      <c r="O535" s="78">
        <f t="shared" si="46"/>
        <v>0.15696063941853805</v>
      </c>
    </row>
    <row r="536" spans="2:15" x14ac:dyDescent="0.2">
      <c r="B536" s="81">
        <v>41423</v>
      </c>
      <c r="C536" s="4" t="s">
        <v>75</v>
      </c>
      <c r="D536" s="5">
        <v>6</v>
      </c>
      <c r="E536" s="5">
        <v>8</v>
      </c>
      <c r="F536" s="17" t="s">
        <v>490</v>
      </c>
      <c r="G536" s="2">
        <v>3.6</v>
      </c>
      <c r="H536" s="57">
        <v>16</v>
      </c>
      <c r="I536" s="6">
        <f t="shared" si="49"/>
        <v>1.4</v>
      </c>
      <c r="J536" s="7" t="s">
        <v>16</v>
      </c>
      <c r="K536" s="58"/>
      <c r="L536" s="6">
        <f t="shared" si="47"/>
        <v>662.85897550879076</v>
      </c>
      <c r="M536" s="6">
        <f t="shared" si="48"/>
        <v>765.28199925378169</v>
      </c>
      <c r="N536" s="74">
        <f t="shared" si="45"/>
        <v>102.42302374499093</v>
      </c>
      <c r="O536" s="78">
        <f t="shared" si="46"/>
        <v>0.15451706551363217</v>
      </c>
    </row>
    <row r="537" spans="2:15" x14ac:dyDescent="0.2">
      <c r="B537" s="81">
        <v>41423</v>
      </c>
      <c r="C537" s="4" t="s">
        <v>372</v>
      </c>
      <c r="D537" s="5">
        <v>4</v>
      </c>
      <c r="E537" s="5">
        <v>1</v>
      </c>
      <c r="F537" s="17" t="s">
        <v>491</v>
      </c>
      <c r="G537" s="2">
        <v>2.4</v>
      </c>
      <c r="H537" s="57">
        <v>2.8</v>
      </c>
      <c r="I537" s="6">
        <f t="shared" si="49"/>
        <v>2.1</v>
      </c>
      <c r="J537" s="7">
        <v>1</v>
      </c>
      <c r="K537" s="58">
        <f>I537*H537</f>
        <v>5.88</v>
      </c>
      <c r="L537" s="6">
        <f t="shared" si="47"/>
        <v>664.95897550879079</v>
      </c>
      <c r="M537" s="6">
        <f t="shared" si="48"/>
        <v>771.16199925378169</v>
      </c>
      <c r="N537" s="74">
        <f t="shared" si="45"/>
        <v>106.2030237449909</v>
      </c>
      <c r="O537" s="78">
        <f t="shared" si="46"/>
        <v>0.15971364799419402</v>
      </c>
    </row>
    <row r="538" spans="2:15" x14ac:dyDescent="0.2">
      <c r="B538" s="81">
        <v>41423</v>
      </c>
      <c r="C538" s="4" t="s">
        <v>372</v>
      </c>
      <c r="D538" s="5">
        <v>4</v>
      </c>
      <c r="E538" s="5">
        <v>3</v>
      </c>
      <c r="F538" s="17" t="s">
        <v>492</v>
      </c>
      <c r="G538" s="2">
        <v>5.0999999999999996</v>
      </c>
      <c r="H538" s="57">
        <v>9</v>
      </c>
      <c r="I538" s="6">
        <f t="shared" si="49"/>
        <v>1</v>
      </c>
      <c r="J538" s="7">
        <v>3</v>
      </c>
      <c r="K538" s="58"/>
      <c r="L538" s="6">
        <f t="shared" si="47"/>
        <v>665.95897550879079</v>
      </c>
      <c r="M538" s="6">
        <f t="shared" si="48"/>
        <v>771.16199925378169</v>
      </c>
      <c r="N538" s="74">
        <f t="shared" si="45"/>
        <v>105.2030237449909</v>
      </c>
      <c r="O538" s="78">
        <f t="shared" si="46"/>
        <v>0.15797222894190455</v>
      </c>
    </row>
    <row r="539" spans="2:15" x14ac:dyDescent="0.2">
      <c r="B539" s="81">
        <v>41423</v>
      </c>
      <c r="C539" s="4" t="s">
        <v>75</v>
      </c>
      <c r="D539" s="5">
        <v>7</v>
      </c>
      <c r="E539" s="5">
        <v>7</v>
      </c>
      <c r="F539" s="17" t="s">
        <v>359</v>
      </c>
      <c r="G539" s="2">
        <v>4.4000000000000004</v>
      </c>
      <c r="H539" s="57">
        <v>4.8</v>
      </c>
      <c r="I539" s="6">
        <f t="shared" si="49"/>
        <v>1.1000000000000001</v>
      </c>
      <c r="J539" s="7" t="s">
        <v>16</v>
      </c>
      <c r="K539" s="58"/>
      <c r="L539" s="6">
        <f t="shared" si="47"/>
        <v>667.05897550879081</v>
      </c>
      <c r="M539" s="6">
        <f t="shared" si="48"/>
        <v>771.16199925378169</v>
      </c>
      <c r="N539" s="74">
        <f t="shared" si="45"/>
        <v>104.10302374499088</v>
      </c>
      <c r="O539" s="78">
        <f t="shared" si="46"/>
        <v>0.15606269845269319</v>
      </c>
    </row>
    <row r="540" spans="2:15" x14ac:dyDescent="0.2">
      <c r="B540" s="81">
        <v>41423</v>
      </c>
      <c r="C540" s="4" t="s">
        <v>75</v>
      </c>
      <c r="D540" s="5">
        <v>7</v>
      </c>
      <c r="E540" s="5">
        <v>5</v>
      </c>
      <c r="F540" s="17" t="s">
        <v>493</v>
      </c>
      <c r="G540" s="2">
        <v>4.7</v>
      </c>
      <c r="H540" s="57">
        <v>4.8</v>
      </c>
      <c r="I540" s="6">
        <f t="shared" si="49"/>
        <v>1.1000000000000001</v>
      </c>
      <c r="J540" s="7">
        <v>1</v>
      </c>
      <c r="K540" s="58">
        <f>H540*I540</f>
        <v>5.28</v>
      </c>
      <c r="L540" s="6">
        <f t="shared" si="47"/>
        <v>668.15897550879083</v>
      </c>
      <c r="M540" s="6">
        <f t="shared" si="48"/>
        <v>776.44199925378166</v>
      </c>
      <c r="N540" s="74">
        <f t="shared" si="45"/>
        <v>108.28302374499083</v>
      </c>
      <c r="O540" s="78">
        <f t="shared" si="46"/>
        <v>0.16206176630724042</v>
      </c>
    </row>
    <row r="541" spans="2:15" x14ac:dyDescent="0.2">
      <c r="B541" s="81">
        <v>41423</v>
      </c>
      <c r="C541" s="4" t="s">
        <v>372</v>
      </c>
      <c r="D541" s="5">
        <v>7</v>
      </c>
      <c r="E541" s="5">
        <v>9</v>
      </c>
      <c r="F541" s="17" t="s">
        <v>494</v>
      </c>
      <c r="G541" s="2">
        <v>3.8</v>
      </c>
      <c r="H541" s="57">
        <v>19</v>
      </c>
      <c r="I541" s="6">
        <f t="shared" si="49"/>
        <v>1.3</v>
      </c>
      <c r="J541" s="7" t="s">
        <v>16</v>
      </c>
      <c r="K541" s="58"/>
      <c r="L541" s="6">
        <f t="shared" si="47"/>
        <v>669.45897550879079</v>
      </c>
      <c r="M541" s="6">
        <f t="shared" si="48"/>
        <v>776.44199925378166</v>
      </c>
      <c r="N541" s="74">
        <f t="shared" si="45"/>
        <v>106.98302374499087</v>
      </c>
      <c r="O541" s="78">
        <f t="shared" si="46"/>
        <v>0.15980519741883131</v>
      </c>
    </row>
    <row r="542" spans="2:15" x14ac:dyDescent="0.2">
      <c r="B542" s="81">
        <v>41426</v>
      </c>
      <c r="C542" s="4" t="s">
        <v>30</v>
      </c>
      <c r="D542" s="5">
        <v>2</v>
      </c>
      <c r="E542" s="5">
        <v>14</v>
      </c>
      <c r="F542" s="17" t="s">
        <v>495</v>
      </c>
      <c r="G542" s="2">
        <v>4.4000000000000004</v>
      </c>
      <c r="H542" s="57">
        <v>12</v>
      </c>
      <c r="I542" s="6">
        <f t="shared" si="49"/>
        <v>1.1000000000000001</v>
      </c>
      <c r="J542" s="7">
        <v>1</v>
      </c>
      <c r="K542" s="58">
        <f>I542*H542</f>
        <v>13.200000000000001</v>
      </c>
      <c r="L542" s="6">
        <f t="shared" si="47"/>
        <v>670.55897550879081</v>
      </c>
      <c r="M542" s="6">
        <f t="shared" si="48"/>
        <v>789.64199925378171</v>
      </c>
      <c r="N542" s="74">
        <f t="shared" si="45"/>
        <v>119.0830237449909</v>
      </c>
      <c r="O542" s="78">
        <f t="shared" si="46"/>
        <v>0.17758769637620003</v>
      </c>
    </row>
    <row r="543" spans="2:15" x14ac:dyDescent="0.2">
      <c r="B543" s="81">
        <v>41426</v>
      </c>
      <c r="C543" s="4" t="s">
        <v>14</v>
      </c>
      <c r="D543" s="5">
        <v>3</v>
      </c>
      <c r="E543" s="5">
        <v>1</v>
      </c>
      <c r="F543" s="17" t="s">
        <v>496</v>
      </c>
      <c r="G543" s="2">
        <v>5.2</v>
      </c>
      <c r="H543" s="57">
        <v>5.5</v>
      </c>
      <c r="I543" s="6">
        <f t="shared" si="49"/>
        <v>1</v>
      </c>
      <c r="J543" s="7">
        <v>2</v>
      </c>
      <c r="K543" s="58"/>
      <c r="L543" s="6">
        <f t="shared" si="47"/>
        <v>671.55897550879081</v>
      </c>
      <c r="M543" s="6">
        <f t="shared" si="48"/>
        <v>789.64199925378171</v>
      </c>
      <c r="N543" s="74">
        <f t="shared" si="45"/>
        <v>118.0830237449909</v>
      </c>
      <c r="O543" s="78">
        <f t="shared" si="46"/>
        <v>0.17583418292567393</v>
      </c>
    </row>
    <row r="544" spans="2:15" x14ac:dyDescent="0.2">
      <c r="B544" s="81">
        <v>41426</v>
      </c>
      <c r="C544" s="4" t="s">
        <v>30</v>
      </c>
      <c r="D544" s="5">
        <v>4</v>
      </c>
      <c r="E544" s="5">
        <v>7</v>
      </c>
      <c r="F544" s="17" t="s">
        <v>497</v>
      </c>
      <c r="G544" s="2">
        <v>4.0999999999999996</v>
      </c>
      <c r="H544" s="57">
        <v>6.5</v>
      </c>
      <c r="I544" s="6">
        <f t="shared" si="49"/>
        <v>1.2</v>
      </c>
      <c r="J544" s="7">
        <v>2</v>
      </c>
      <c r="K544" s="58"/>
      <c r="L544" s="6">
        <f t="shared" si="47"/>
        <v>672.75897550879085</v>
      </c>
      <c r="M544" s="6">
        <f t="shared" si="48"/>
        <v>789.64199925378171</v>
      </c>
      <c r="N544" s="74">
        <f t="shared" si="45"/>
        <v>116.88302374499085</v>
      </c>
      <c r="O544" s="78">
        <f t="shared" si="46"/>
        <v>0.17373684781625565</v>
      </c>
    </row>
    <row r="545" spans="2:15" x14ac:dyDescent="0.2">
      <c r="B545" s="81">
        <v>41426</v>
      </c>
      <c r="C545" s="4" t="s">
        <v>30</v>
      </c>
      <c r="D545" s="5">
        <v>4</v>
      </c>
      <c r="E545" s="5">
        <v>2</v>
      </c>
      <c r="F545" s="17" t="s">
        <v>498</v>
      </c>
      <c r="G545" s="2">
        <v>5.2</v>
      </c>
      <c r="H545" s="57">
        <v>7.5</v>
      </c>
      <c r="I545" s="6">
        <f t="shared" si="49"/>
        <v>1</v>
      </c>
      <c r="J545" s="7" t="s">
        <v>16</v>
      </c>
      <c r="K545" s="58"/>
      <c r="L545" s="6">
        <f t="shared" si="47"/>
        <v>673.75897550879085</v>
      </c>
      <c r="M545" s="6">
        <f t="shared" si="48"/>
        <v>789.64199925378171</v>
      </c>
      <c r="N545" s="74">
        <f t="shared" si="45"/>
        <v>115.88302374499085</v>
      </c>
      <c r="O545" s="78">
        <f t="shared" si="46"/>
        <v>0.17199477551669198</v>
      </c>
    </row>
    <row r="546" spans="2:15" x14ac:dyDescent="0.2">
      <c r="B546" s="81">
        <v>41426</v>
      </c>
      <c r="C546" s="4" t="s">
        <v>14</v>
      </c>
      <c r="D546" s="5">
        <v>4</v>
      </c>
      <c r="E546" s="5">
        <v>3</v>
      </c>
      <c r="F546" s="17" t="s">
        <v>499</v>
      </c>
      <c r="G546" s="2">
        <v>4.4000000000000004</v>
      </c>
      <c r="H546" s="57">
        <v>6.5</v>
      </c>
      <c r="I546" s="6">
        <f t="shared" si="49"/>
        <v>1.1000000000000001</v>
      </c>
      <c r="J546" s="7">
        <v>3</v>
      </c>
      <c r="K546" s="58"/>
      <c r="L546" s="6">
        <f t="shared" si="47"/>
        <v>674.85897550879088</v>
      </c>
      <c r="M546" s="6">
        <f t="shared" si="48"/>
        <v>789.64199925378171</v>
      </c>
      <c r="N546" s="74">
        <f t="shared" si="45"/>
        <v>114.78302374499083</v>
      </c>
      <c r="O546" s="78">
        <f t="shared" si="46"/>
        <v>0.17008445899152991</v>
      </c>
    </row>
    <row r="547" spans="2:15" x14ac:dyDescent="0.2">
      <c r="B547" s="81">
        <v>41426</v>
      </c>
      <c r="C547" s="4" t="s">
        <v>14</v>
      </c>
      <c r="D547" s="5">
        <v>4</v>
      </c>
      <c r="E547" s="5">
        <v>9</v>
      </c>
      <c r="F547" s="17" t="s">
        <v>500</v>
      </c>
      <c r="G547" s="2">
        <v>4.7</v>
      </c>
      <c r="H547" s="57">
        <v>5</v>
      </c>
      <c r="I547" s="6">
        <f t="shared" si="49"/>
        <v>1.1000000000000001</v>
      </c>
      <c r="J547" s="7">
        <v>1</v>
      </c>
      <c r="K547" s="58">
        <f>I547*H547</f>
        <v>5.5</v>
      </c>
      <c r="L547" s="6">
        <f t="shared" si="47"/>
        <v>675.9589755087909</v>
      </c>
      <c r="M547" s="6">
        <f t="shared" si="48"/>
        <v>795.14199925378171</v>
      </c>
      <c r="N547" s="74">
        <f t="shared" si="45"/>
        <v>119.18302374499081</v>
      </c>
      <c r="O547" s="78">
        <f t="shared" si="46"/>
        <v>0.17631694831077929</v>
      </c>
    </row>
    <row r="548" spans="2:15" x14ac:dyDescent="0.2">
      <c r="B548" s="81">
        <v>41426</v>
      </c>
      <c r="C548" s="4" t="s">
        <v>30</v>
      </c>
      <c r="D548" s="5">
        <v>5</v>
      </c>
      <c r="E548" s="5">
        <v>4</v>
      </c>
      <c r="F548" s="17" t="s">
        <v>501</v>
      </c>
      <c r="G548" s="2">
        <v>4.8</v>
      </c>
      <c r="H548" s="57">
        <v>5</v>
      </c>
      <c r="I548" s="6">
        <f t="shared" si="49"/>
        <v>1</v>
      </c>
      <c r="J548" s="7">
        <v>1</v>
      </c>
      <c r="K548" s="58">
        <f>I548*H548</f>
        <v>5</v>
      </c>
      <c r="L548" s="6">
        <f t="shared" si="47"/>
        <v>676.9589755087909</v>
      </c>
      <c r="M548" s="6">
        <f t="shared" si="48"/>
        <v>800.14199925378171</v>
      </c>
      <c r="N548" s="74">
        <f t="shared" si="45"/>
        <v>123.18302374499081</v>
      </c>
      <c r="O548" s="78">
        <f t="shared" si="46"/>
        <v>0.18196527145889238</v>
      </c>
    </row>
    <row r="549" spans="2:15" x14ac:dyDescent="0.2">
      <c r="B549" s="81">
        <v>41426</v>
      </c>
      <c r="C549" s="4" t="s">
        <v>14</v>
      </c>
      <c r="D549" s="5">
        <v>5</v>
      </c>
      <c r="E549" s="5">
        <v>6</v>
      </c>
      <c r="F549" s="17" t="s">
        <v>502</v>
      </c>
      <c r="G549" s="2">
        <v>4.8</v>
      </c>
      <c r="H549" s="57">
        <v>12</v>
      </c>
      <c r="I549" s="6">
        <f t="shared" si="49"/>
        <v>1</v>
      </c>
      <c r="J549" s="7" t="s">
        <v>16</v>
      </c>
      <c r="K549" s="58"/>
      <c r="L549" s="6">
        <f t="shared" si="47"/>
        <v>677.9589755087909</v>
      </c>
      <c r="M549" s="6">
        <f t="shared" si="48"/>
        <v>800.14199925378171</v>
      </c>
      <c r="N549" s="74">
        <f t="shared" si="45"/>
        <v>122.18302374499081</v>
      </c>
      <c r="O549" s="78">
        <f t="shared" si="46"/>
        <v>0.18022185435821625</v>
      </c>
    </row>
    <row r="550" spans="2:15" x14ac:dyDescent="0.2">
      <c r="B550" s="81">
        <v>41426</v>
      </c>
      <c r="C550" s="4" t="s">
        <v>14</v>
      </c>
      <c r="D550" s="5">
        <v>5</v>
      </c>
      <c r="E550" s="5">
        <v>2</v>
      </c>
      <c r="F550" s="17" t="s">
        <v>273</v>
      </c>
      <c r="G550" s="2">
        <v>5.5</v>
      </c>
      <c r="H550" s="57">
        <v>6</v>
      </c>
      <c r="I550" s="6">
        <f t="shared" si="49"/>
        <v>0.9</v>
      </c>
      <c r="J550" s="7">
        <v>2</v>
      </c>
      <c r="K550" s="58"/>
      <c r="L550" s="6">
        <f t="shared" si="47"/>
        <v>678.85897550879088</v>
      </c>
      <c r="M550" s="6">
        <f t="shared" si="48"/>
        <v>800.14199925378171</v>
      </c>
      <c r="N550" s="74">
        <f t="shared" si="45"/>
        <v>121.28302374499083</v>
      </c>
      <c r="O550" s="78">
        <f t="shared" si="46"/>
        <v>0.17865717051776725</v>
      </c>
    </row>
    <row r="551" spans="2:15" x14ac:dyDescent="0.2">
      <c r="B551" s="81">
        <v>41426</v>
      </c>
      <c r="C551" s="4" t="s">
        <v>30</v>
      </c>
      <c r="D551" s="5">
        <v>6</v>
      </c>
      <c r="E551" s="5">
        <v>6</v>
      </c>
      <c r="F551" s="17" t="s">
        <v>503</v>
      </c>
      <c r="G551" s="2">
        <v>5.4</v>
      </c>
      <c r="H551" s="57">
        <v>6</v>
      </c>
      <c r="I551" s="6">
        <f t="shared" si="49"/>
        <v>0.9</v>
      </c>
      <c r="J551" s="7" t="s">
        <v>16</v>
      </c>
      <c r="K551" s="58"/>
      <c r="L551" s="6">
        <f t="shared" si="47"/>
        <v>679.75897550879085</v>
      </c>
      <c r="M551" s="6">
        <f t="shared" si="48"/>
        <v>800.14199925378171</v>
      </c>
      <c r="N551" s="74">
        <f t="shared" si="45"/>
        <v>120.38302374499085</v>
      </c>
      <c r="O551" s="78">
        <f t="shared" si="46"/>
        <v>0.1770966299560601</v>
      </c>
    </row>
    <row r="552" spans="2:15" x14ac:dyDescent="0.2">
      <c r="B552" s="81">
        <v>41426</v>
      </c>
      <c r="C552" s="4" t="s">
        <v>14</v>
      </c>
      <c r="D552" s="5">
        <v>6</v>
      </c>
      <c r="E552" s="5">
        <v>12</v>
      </c>
      <c r="F552" s="17" t="s">
        <v>504</v>
      </c>
      <c r="G552" s="2">
        <v>2.2999999999999998</v>
      </c>
      <c r="H552" s="57">
        <v>9</v>
      </c>
      <c r="I552" s="6">
        <f t="shared" si="49"/>
        <v>2.2000000000000002</v>
      </c>
      <c r="J552" s="7" t="s">
        <v>16</v>
      </c>
      <c r="K552" s="58"/>
      <c r="L552" s="6">
        <f t="shared" si="47"/>
        <v>681.9589755087909</v>
      </c>
      <c r="M552" s="6">
        <f t="shared" si="48"/>
        <v>800.14199925378171</v>
      </c>
      <c r="N552" s="74">
        <f t="shared" si="45"/>
        <v>118.18302374499081</v>
      </c>
      <c r="O552" s="78">
        <f t="shared" si="46"/>
        <v>0.17329931563231893</v>
      </c>
    </row>
    <row r="553" spans="2:15" x14ac:dyDescent="0.2">
      <c r="B553" s="81">
        <v>41426</v>
      </c>
      <c r="C553" s="4" t="s">
        <v>30</v>
      </c>
      <c r="D553" s="5">
        <v>7</v>
      </c>
      <c r="E553" s="5">
        <v>17</v>
      </c>
      <c r="F553" s="17" t="s">
        <v>505</v>
      </c>
      <c r="G553" s="2">
        <v>1.9</v>
      </c>
      <c r="H553" s="57">
        <v>12</v>
      </c>
      <c r="I553" s="6">
        <f t="shared" si="49"/>
        <v>2.6</v>
      </c>
      <c r="J553" s="7" t="s">
        <v>16</v>
      </c>
      <c r="K553" s="58"/>
      <c r="L553" s="6">
        <f t="shared" si="47"/>
        <v>684.55897550879092</v>
      </c>
      <c r="M553" s="6">
        <f t="shared" si="48"/>
        <v>800.14199925378171</v>
      </c>
      <c r="N553" s="74">
        <f t="shared" si="45"/>
        <v>115.58302374499078</v>
      </c>
      <c r="O553" s="78">
        <f t="shared" si="46"/>
        <v>0.16884304768494923</v>
      </c>
    </row>
    <row r="554" spans="2:15" x14ac:dyDescent="0.2">
      <c r="B554" s="81">
        <v>41426</v>
      </c>
      <c r="C554" s="4" t="s">
        <v>14</v>
      </c>
      <c r="D554" s="5">
        <v>7</v>
      </c>
      <c r="E554" s="5">
        <v>4</v>
      </c>
      <c r="F554" s="17" t="s">
        <v>506</v>
      </c>
      <c r="G554" s="2">
        <v>4.4000000000000004</v>
      </c>
      <c r="H554" s="57">
        <v>5.5</v>
      </c>
      <c r="I554" s="6">
        <f t="shared" si="49"/>
        <v>1.1000000000000001</v>
      </c>
      <c r="J554" s="7">
        <v>1</v>
      </c>
      <c r="K554" s="58">
        <f>I554*H554</f>
        <v>6.0500000000000007</v>
      </c>
      <c r="L554" s="6">
        <f t="shared" si="47"/>
        <v>685.65897550879095</v>
      </c>
      <c r="M554" s="6">
        <f t="shared" si="48"/>
        <v>806.19199925378166</v>
      </c>
      <c r="N554" s="74">
        <f t="shared" si="45"/>
        <v>120.53302374499071</v>
      </c>
      <c r="O554" s="78">
        <f t="shared" si="46"/>
        <v>0.17579150576356065</v>
      </c>
    </row>
    <row r="555" spans="2:15" x14ac:dyDescent="0.2">
      <c r="B555" s="81">
        <v>41426</v>
      </c>
      <c r="C555" s="4" t="s">
        <v>507</v>
      </c>
      <c r="D555" s="5">
        <v>4</v>
      </c>
      <c r="E555" s="5">
        <v>8</v>
      </c>
      <c r="F555" s="17" t="s">
        <v>508</v>
      </c>
      <c r="G555" s="2">
        <v>4</v>
      </c>
      <c r="H555" s="57">
        <v>4.8</v>
      </c>
      <c r="I555" s="6">
        <f t="shared" si="49"/>
        <v>1.3</v>
      </c>
      <c r="J555" s="7" t="s">
        <v>16</v>
      </c>
      <c r="K555" s="58"/>
      <c r="L555" s="6">
        <f t="shared" si="47"/>
        <v>686.9589755087909</v>
      </c>
      <c r="M555" s="6">
        <f t="shared" si="48"/>
        <v>806.19199925378166</v>
      </c>
      <c r="N555" s="74">
        <f t="shared" si="45"/>
        <v>119.23302374499076</v>
      </c>
      <c r="O555" s="78">
        <f t="shared" si="46"/>
        <v>0.17356643991248782</v>
      </c>
    </row>
    <row r="556" spans="2:15" x14ac:dyDescent="0.2">
      <c r="B556" s="81">
        <v>41426</v>
      </c>
      <c r="C556" s="4" t="s">
        <v>30</v>
      </c>
      <c r="D556" s="5">
        <v>8</v>
      </c>
      <c r="E556" s="5">
        <v>9</v>
      </c>
      <c r="F556" s="17" t="s">
        <v>509</v>
      </c>
      <c r="G556" s="2">
        <v>5.2</v>
      </c>
      <c r="H556" s="57">
        <v>5.5</v>
      </c>
      <c r="I556" s="6">
        <f t="shared" si="49"/>
        <v>1</v>
      </c>
      <c r="J556" s="7" t="s">
        <v>16</v>
      </c>
      <c r="K556" s="58"/>
      <c r="L556" s="6">
        <f t="shared" si="47"/>
        <v>687.9589755087909</v>
      </c>
      <c r="M556" s="6">
        <f t="shared" si="48"/>
        <v>806.19199925378166</v>
      </c>
      <c r="N556" s="74">
        <f t="shared" si="45"/>
        <v>118.23302374499076</v>
      </c>
      <c r="O556" s="78">
        <f t="shared" si="46"/>
        <v>0.17186057301970611</v>
      </c>
    </row>
    <row r="557" spans="2:15" x14ac:dyDescent="0.2">
      <c r="B557" s="81">
        <v>41426</v>
      </c>
      <c r="C557" s="4" t="s">
        <v>14</v>
      </c>
      <c r="D557" s="5">
        <v>8</v>
      </c>
      <c r="E557" s="5">
        <v>14</v>
      </c>
      <c r="F557" s="17" t="s">
        <v>402</v>
      </c>
      <c r="G557" s="2">
        <v>1.6</v>
      </c>
      <c r="H557" s="57">
        <v>2.15</v>
      </c>
      <c r="I557" s="6">
        <f t="shared" si="49"/>
        <v>3.1</v>
      </c>
      <c r="J557" s="7">
        <v>3</v>
      </c>
      <c r="K557" s="58"/>
      <c r="L557" s="6">
        <f t="shared" si="47"/>
        <v>691.05897550879092</v>
      </c>
      <c r="M557" s="6">
        <f t="shared" si="48"/>
        <v>806.19199925378166</v>
      </c>
      <c r="N557" s="74">
        <f t="shared" si="45"/>
        <v>115.13302374499074</v>
      </c>
      <c r="O557" s="78">
        <f t="shared" si="46"/>
        <v>0.16660376006291541</v>
      </c>
    </row>
    <row r="558" spans="2:15" x14ac:dyDescent="0.2">
      <c r="B558" s="81">
        <v>41426</v>
      </c>
      <c r="C558" s="4" t="s">
        <v>507</v>
      </c>
      <c r="D558" s="5">
        <v>5</v>
      </c>
      <c r="E558" s="5">
        <v>4</v>
      </c>
      <c r="F558" s="17" t="s">
        <v>510</v>
      </c>
      <c r="G558" s="2">
        <v>4.2</v>
      </c>
      <c r="H558" s="57">
        <v>5.5</v>
      </c>
      <c r="I558" s="6">
        <f t="shared" si="49"/>
        <v>1.2</v>
      </c>
      <c r="J558" s="7">
        <v>2</v>
      </c>
      <c r="K558" s="58"/>
      <c r="L558" s="6">
        <f t="shared" si="47"/>
        <v>692.25897550879097</v>
      </c>
      <c r="M558" s="6">
        <f t="shared" si="48"/>
        <v>806.19199925378166</v>
      </c>
      <c r="N558" s="74">
        <f t="shared" si="45"/>
        <v>113.93302374499069</v>
      </c>
      <c r="O558" s="78">
        <f t="shared" si="46"/>
        <v>0.16458150457529727</v>
      </c>
    </row>
    <row r="559" spans="2:15" x14ac:dyDescent="0.2">
      <c r="B559" s="81">
        <v>41426</v>
      </c>
      <c r="C559" s="4" t="s">
        <v>507</v>
      </c>
      <c r="D559" s="5">
        <v>6</v>
      </c>
      <c r="E559" s="5">
        <v>12</v>
      </c>
      <c r="F559" s="17" t="s">
        <v>448</v>
      </c>
      <c r="G559" s="2">
        <v>4.5999999999999996</v>
      </c>
      <c r="H559" s="57">
        <v>14</v>
      </c>
      <c r="I559" s="6">
        <f t="shared" si="49"/>
        <v>1.1000000000000001</v>
      </c>
      <c r="J559" s="7" t="s">
        <v>16</v>
      </c>
      <c r="K559" s="58"/>
      <c r="L559" s="6">
        <f t="shared" si="47"/>
        <v>693.35897550879099</v>
      </c>
      <c r="M559" s="6">
        <f t="shared" si="48"/>
        <v>806.19199925378166</v>
      </c>
      <c r="N559" s="74">
        <f t="shared" si="45"/>
        <v>112.83302374499067</v>
      </c>
      <c r="O559" s="78">
        <f t="shared" si="46"/>
        <v>0.16273391955760452</v>
      </c>
    </row>
    <row r="560" spans="2:15" x14ac:dyDescent="0.2">
      <c r="B560" s="81">
        <v>41430</v>
      </c>
      <c r="C560" s="4" t="s">
        <v>206</v>
      </c>
      <c r="D560" s="5">
        <v>2</v>
      </c>
      <c r="E560" s="5">
        <v>3</v>
      </c>
      <c r="F560" s="17" t="s">
        <v>511</v>
      </c>
      <c r="G560" s="2">
        <v>3.3</v>
      </c>
      <c r="H560" s="57">
        <v>6.5</v>
      </c>
      <c r="I560" s="6">
        <f t="shared" ref="I560:I579" si="50">ROUND(5/G560,1)</f>
        <v>1.5</v>
      </c>
      <c r="J560" s="7">
        <v>1</v>
      </c>
      <c r="K560" s="58">
        <f>H560*I560</f>
        <v>9.75</v>
      </c>
      <c r="L560" s="6">
        <f t="shared" si="47"/>
        <v>694.85897550879099</v>
      </c>
      <c r="M560" s="6">
        <f t="shared" si="48"/>
        <v>815.94199925378166</v>
      </c>
      <c r="N560" s="74">
        <f t="shared" si="45"/>
        <v>121.08302374499067</v>
      </c>
      <c r="O560" s="78">
        <f t="shared" si="46"/>
        <v>0.17425553675309588</v>
      </c>
    </row>
    <row r="561" spans="2:15" x14ac:dyDescent="0.2">
      <c r="B561" s="81">
        <v>41430</v>
      </c>
      <c r="C561" s="4" t="s">
        <v>206</v>
      </c>
      <c r="D561" s="5">
        <v>2</v>
      </c>
      <c r="E561" s="5">
        <v>1</v>
      </c>
      <c r="F561" s="17" t="s">
        <v>512</v>
      </c>
      <c r="G561" s="2">
        <v>5.2</v>
      </c>
      <c r="H561" s="57">
        <v>9</v>
      </c>
      <c r="I561" s="6">
        <f t="shared" si="50"/>
        <v>1</v>
      </c>
      <c r="J561" s="7" t="s">
        <v>16</v>
      </c>
      <c r="K561" s="58"/>
      <c r="L561" s="6">
        <f t="shared" si="47"/>
        <v>695.85897550879099</v>
      </c>
      <c r="M561" s="6">
        <f t="shared" si="48"/>
        <v>815.94199925378166</v>
      </c>
      <c r="N561" s="74">
        <f t="shared" si="45"/>
        <v>120.08302374499067</v>
      </c>
      <c r="O561" s="78">
        <f t="shared" si="46"/>
        <v>0.17256804607167653</v>
      </c>
    </row>
    <row r="562" spans="2:15" x14ac:dyDescent="0.2">
      <c r="B562" s="81">
        <v>41430</v>
      </c>
      <c r="C562" s="4" t="s">
        <v>206</v>
      </c>
      <c r="D562" s="5">
        <v>4</v>
      </c>
      <c r="E562" s="5">
        <v>1</v>
      </c>
      <c r="F562" s="17" t="s">
        <v>513</v>
      </c>
      <c r="G562" s="2">
        <v>3.4</v>
      </c>
      <c r="H562" s="57">
        <v>3.5</v>
      </c>
      <c r="I562" s="6">
        <f t="shared" si="50"/>
        <v>1.5</v>
      </c>
      <c r="J562" s="7">
        <v>1</v>
      </c>
      <c r="K562" s="58">
        <f>H562*I562</f>
        <v>5.25</v>
      </c>
      <c r="L562" s="6">
        <f t="shared" si="47"/>
        <v>697.35897550879099</v>
      </c>
      <c r="M562" s="6">
        <f t="shared" si="48"/>
        <v>821.19199925378166</v>
      </c>
      <c r="N562" s="74">
        <f t="shared" si="45"/>
        <v>123.83302374499067</v>
      </c>
      <c r="O562" s="78">
        <f t="shared" si="46"/>
        <v>0.17757428827045996</v>
      </c>
    </row>
    <row r="563" spans="2:15" x14ac:dyDescent="0.2">
      <c r="B563" s="81">
        <v>41430</v>
      </c>
      <c r="C563" s="4" t="s">
        <v>206</v>
      </c>
      <c r="D563" s="5">
        <v>5</v>
      </c>
      <c r="E563" s="5">
        <v>1</v>
      </c>
      <c r="F563" s="17" t="s">
        <v>514</v>
      </c>
      <c r="G563" s="2">
        <v>5.4</v>
      </c>
      <c r="H563" s="57">
        <v>6.5</v>
      </c>
      <c r="I563" s="6">
        <f t="shared" si="50"/>
        <v>0.9</v>
      </c>
      <c r="J563" s="7">
        <v>2</v>
      </c>
      <c r="K563" s="58"/>
      <c r="L563" s="6">
        <f t="shared" si="47"/>
        <v>698.25897550879097</v>
      </c>
      <c r="M563" s="6">
        <f t="shared" si="48"/>
        <v>821.19199925378166</v>
      </c>
      <c r="N563" s="74">
        <f t="shared" si="45"/>
        <v>122.93302374499069</v>
      </c>
      <c r="O563" s="78">
        <f t="shared" si="46"/>
        <v>0.17605648914919389</v>
      </c>
    </row>
    <row r="564" spans="2:15" x14ac:dyDescent="0.2">
      <c r="B564" s="81">
        <v>41430</v>
      </c>
      <c r="C564" s="4" t="s">
        <v>154</v>
      </c>
      <c r="D564" s="5">
        <v>5</v>
      </c>
      <c r="E564" s="5">
        <v>10</v>
      </c>
      <c r="F564" s="17" t="s">
        <v>515</v>
      </c>
      <c r="G564" s="2">
        <v>4.7</v>
      </c>
      <c r="H564" s="57">
        <v>5</v>
      </c>
      <c r="I564" s="6">
        <f t="shared" si="50"/>
        <v>1.1000000000000001</v>
      </c>
      <c r="J564" s="7">
        <v>1</v>
      </c>
      <c r="K564" s="58">
        <f>I564*H564</f>
        <v>5.5</v>
      </c>
      <c r="L564" s="6">
        <f t="shared" si="47"/>
        <v>699.35897550879099</v>
      </c>
      <c r="M564" s="6">
        <f t="shared" si="48"/>
        <v>826.69199925378166</v>
      </c>
      <c r="N564" s="74">
        <f t="shared" si="45"/>
        <v>127.33302374499067</v>
      </c>
      <c r="O564" s="78">
        <f t="shared" si="46"/>
        <v>0.18207105106837954</v>
      </c>
    </row>
    <row r="565" spans="2:15" x14ac:dyDescent="0.2">
      <c r="B565" s="81">
        <v>41430</v>
      </c>
      <c r="C565" s="4" t="s">
        <v>154</v>
      </c>
      <c r="D565" s="5">
        <v>5</v>
      </c>
      <c r="E565" s="5">
        <v>7</v>
      </c>
      <c r="F565" s="17" t="s">
        <v>516</v>
      </c>
      <c r="G565" s="2">
        <v>5</v>
      </c>
      <c r="H565" s="57">
        <v>17</v>
      </c>
      <c r="I565" s="6">
        <f t="shared" si="50"/>
        <v>1</v>
      </c>
      <c r="J565" s="7" t="s">
        <v>16</v>
      </c>
      <c r="K565" s="58"/>
      <c r="L565" s="6">
        <f t="shared" si="47"/>
        <v>700.35897550879099</v>
      </c>
      <c r="M565" s="6">
        <f t="shared" si="48"/>
        <v>826.69199925378166</v>
      </c>
      <c r="N565" s="74">
        <f t="shared" si="45"/>
        <v>126.33302374499067</v>
      </c>
      <c r="O565" s="78">
        <f t="shared" si="46"/>
        <v>0.18038324368330297</v>
      </c>
    </row>
    <row r="566" spans="2:15" x14ac:dyDescent="0.2">
      <c r="B566" s="81">
        <v>41430</v>
      </c>
      <c r="C566" s="4" t="s">
        <v>206</v>
      </c>
      <c r="D566" s="5">
        <v>6</v>
      </c>
      <c r="E566" s="5">
        <v>1</v>
      </c>
      <c r="F566" s="17" t="s">
        <v>517</v>
      </c>
      <c r="G566" s="2">
        <v>2.8</v>
      </c>
      <c r="H566" s="57">
        <v>4.8</v>
      </c>
      <c r="I566" s="6">
        <f t="shared" si="50"/>
        <v>1.8</v>
      </c>
      <c r="J566" s="7" t="s">
        <v>16</v>
      </c>
      <c r="K566" s="58"/>
      <c r="L566" s="6">
        <f t="shared" si="47"/>
        <v>702.15897550879095</v>
      </c>
      <c r="M566" s="6">
        <f t="shared" si="48"/>
        <v>826.69199925378166</v>
      </c>
      <c r="N566" s="74">
        <f t="shared" si="45"/>
        <v>124.53302374499071</v>
      </c>
      <c r="O566" s="78">
        <f t="shared" si="46"/>
        <v>0.17735730523810925</v>
      </c>
    </row>
    <row r="567" spans="2:15" x14ac:dyDescent="0.2">
      <c r="B567" s="81">
        <v>41430</v>
      </c>
      <c r="C567" s="4" t="s">
        <v>206</v>
      </c>
      <c r="D567" s="5">
        <v>7</v>
      </c>
      <c r="E567" s="5">
        <v>2</v>
      </c>
      <c r="F567" s="17" t="s">
        <v>518</v>
      </c>
      <c r="G567" s="2">
        <v>3.6</v>
      </c>
      <c r="H567" s="57">
        <v>9</v>
      </c>
      <c r="I567" s="6">
        <f t="shared" si="50"/>
        <v>1.4</v>
      </c>
      <c r="J567" s="7" t="s">
        <v>16</v>
      </c>
      <c r="K567" s="58"/>
      <c r="L567" s="6">
        <f t="shared" si="47"/>
        <v>703.55897550879092</v>
      </c>
      <c r="M567" s="6">
        <f t="shared" si="48"/>
        <v>826.69199925378166</v>
      </c>
      <c r="N567" s="74">
        <f t="shared" si="45"/>
        <v>123.13302374499074</v>
      </c>
      <c r="O567" s="78">
        <f t="shared" si="46"/>
        <v>0.17501450202656421</v>
      </c>
    </row>
    <row r="568" spans="2:15" x14ac:dyDescent="0.2">
      <c r="B568" s="81">
        <v>41430</v>
      </c>
      <c r="C568" s="4" t="s">
        <v>206</v>
      </c>
      <c r="D568" s="5">
        <v>7</v>
      </c>
      <c r="E568" s="5">
        <v>13</v>
      </c>
      <c r="F568" s="17" t="s">
        <v>519</v>
      </c>
      <c r="G568" s="2">
        <v>4.3</v>
      </c>
      <c r="H568" s="57">
        <v>7.5</v>
      </c>
      <c r="I568" s="6">
        <f t="shared" si="50"/>
        <v>1.2</v>
      </c>
      <c r="J568" s="7" t="s">
        <v>16</v>
      </c>
      <c r="K568" s="58"/>
      <c r="L568" s="6">
        <f t="shared" si="47"/>
        <v>704.75897550879097</v>
      </c>
      <c r="M568" s="6">
        <f t="shared" si="48"/>
        <v>826.69199925378166</v>
      </c>
      <c r="N568" s="74">
        <f t="shared" si="45"/>
        <v>121.93302374499069</v>
      </c>
      <c r="O568" s="78">
        <f t="shared" si="46"/>
        <v>0.17301379334255776</v>
      </c>
    </row>
    <row r="569" spans="2:15" x14ac:dyDescent="0.2">
      <c r="B569" s="81">
        <v>41430</v>
      </c>
      <c r="C569" s="4" t="s">
        <v>372</v>
      </c>
      <c r="D569" s="5">
        <v>4</v>
      </c>
      <c r="E569" s="5">
        <v>5</v>
      </c>
      <c r="F569" s="17" t="s">
        <v>455</v>
      </c>
      <c r="G569" s="2">
        <v>3.1</v>
      </c>
      <c r="H569" s="57">
        <v>5</v>
      </c>
      <c r="I569" s="6">
        <f t="shared" si="50"/>
        <v>1.6</v>
      </c>
      <c r="J569" s="7" t="s">
        <v>16</v>
      </c>
      <c r="K569" s="58"/>
      <c r="L569" s="6">
        <f t="shared" si="47"/>
        <v>706.35897550879099</v>
      </c>
      <c r="M569" s="6">
        <f t="shared" si="48"/>
        <v>826.69199925378166</v>
      </c>
      <c r="N569" s="74">
        <f t="shared" si="45"/>
        <v>120.33302374499067</v>
      </c>
      <c r="O569" s="78">
        <f t="shared" si="46"/>
        <v>0.1703567561498241</v>
      </c>
    </row>
    <row r="570" spans="2:15" x14ac:dyDescent="0.2">
      <c r="B570" s="81">
        <v>41430</v>
      </c>
      <c r="C570" s="4" t="s">
        <v>372</v>
      </c>
      <c r="D570" s="5">
        <v>4</v>
      </c>
      <c r="E570" s="5">
        <v>11</v>
      </c>
      <c r="F570" s="17" t="s">
        <v>466</v>
      </c>
      <c r="G570" s="2">
        <v>3.4</v>
      </c>
      <c r="H570" s="57">
        <v>4.2</v>
      </c>
      <c r="I570" s="6">
        <f t="shared" si="50"/>
        <v>1.5</v>
      </c>
      <c r="J570" s="7" t="s">
        <v>16</v>
      </c>
      <c r="K570" s="58"/>
      <c r="L570" s="6">
        <f t="shared" si="47"/>
        <v>707.85897550879099</v>
      </c>
      <c r="M570" s="6">
        <f t="shared" si="48"/>
        <v>826.69199925378166</v>
      </c>
      <c r="N570" s="74">
        <f t="shared" si="45"/>
        <v>118.83302374499067</v>
      </c>
      <c r="O570" s="78">
        <f t="shared" si="46"/>
        <v>0.16787669275448053</v>
      </c>
    </row>
    <row r="571" spans="2:15" x14ac:dyDescent="0.2">
      <c r="B571" s="81">
        <v>41430</v>
      </c>
      <c r="C571" s="4" t="s">
        <v>206</v>
      </c>
      <c r="D571" s="5">
        <v>8</v>
      </c>
      <c r="E571" s="5">
        <v>15</v>
      </c>
      <c r="F571" s="17" t="s">
        <v>405</v>
      </c>
      <c r="G571" s="2">
        <v>5</v>
      </c>
      <c r="H571" s="57">
        <v>6.5</v>
      </c>
      <c r="I571" s="6">
        <f t="shared" si="50"/>
        <v>1</v>
      </c>
      <c r="J571" s="7" t="s">
        <v>16</v>
      </c>
      <c r="K571" s="58"/>
      <c r="L571" s="6">
        <f t="shared" si="47"/>
        <v>708.85897550879099</v>
      </c>
      <c r="M571" s="6">
        <f t="shared" si="48"/>
        <v>826.69199925378166</v>
      </c>
      <c r="N571" s="74">
        <f t="shared" si="45"/>
        <v>117.83302374499067</v>
      </c>
      <c r="O571" s="78">
        <f t="shared" si="46"/>
        <v>0.16622914827369545</v>
      </c>
    </row>
    <row r="572" spans="2:15" x14ac:dyDescent="0.2">
      <c r="B572" s="81">
        <v>41430</v>
      </c>
      <c r="C572" s="4" t="s">
        <v>206</v>
      </c>
      <c r="D572" s="5">
        <v>8</v>
      </c>
      <c r="E572" s="5">
        <v>8</v>
      </c>
      <c r="F572" s="17" t="s">
        <v>520</v>
      </c>
      <c r="G572" s="2">
        <v>5.4</v>
      </c>
      <c r="H572" s="57">
        <v>7</v>
      </c>
      <c r="I572" s="6">
        <f t="shared" si="50"/>
        <v>0.9</v>
      </c>
      <c r="J572" s="7">
        <v>3</v>
      </c>
      <c r="K572" s="58"/>
      <c r="L572" s="6">
        <f t="shared" si="47"/>
        <v>709.75897550879097</v>
      </c>
      <c r="M572" s="6">
        <f t="shared" si="48"/>
        <v>826.69199925378166</v>
      </c>
      <c r="N572" s="74">
        <f t="shared" si="45"/>
        <v>116.93302374499069</v>
      </c>
      <c r="O572" s="78">
        <f t="shared" si="46"/>
        <v>0.16475032761814279</v>
      </c>
    </row>
    <row r="573" spans="2:15" x14ac:dyDescent="0.2">
      <c r="B573" s="81">
        <v>41430</v>
      </c>
      <c r="C573" s="4" t="s">
        <v>206</v>
      </c>
      <c r="D573" s="5">
        <v>8</v>
      </c>
      <c r="E573" s="5">
        <v>11</v>
      </c>
      <c r="F573" s="17" t="s">
        <v>521</v>
      </c>
      <c r="G573" s="2">
        <v>5.7</v>
      </c>
      <c r="H573" s="57">
        <v>8</v>
      </c>
      <c r="I573" s="6">
        <f t="shared" si="50"/>
        <v>0.9</v>
      </c>
      <c r="J573" s="7" t="s">
        <v>16</v>
      </c>
      <c r="K573" s="58"/>
      <c r="L573" s="6">
        <f t="shared" si="47"/>
        <v>710.65897550879095</v>
      </c>
      <c r="M573" s="6">
        <f t="shared" si="48"/>
        <v>826.69199925378166</v>
      </c>
      <c r="N573" s="74">
        <f t="shared" si="45"/>
        <v>116.03302374499071</v>
      </c>
      <c r="O573" s="78">
        <f t="shared" si="46"/>
        <v>0.16327525260891518</v>
      </c>
    </row>
    <row r="574" spans="2:15" x14ac:dyDescent="0.2">
      <c r="B574" s="81">
        <v>41430</v>
      </c>
      <c r="C574" s="4" t="s">
        <v>154</v>
      </c>
      <c r="D574" s="5">
        <v>8</v>
      </c>
      <c r="E574" s="5">
        <v>8</v>
      </c>
      <c r="F574" s="17" t="s">
        <v>522</v>
      </c>
      <c r="G574" s="2">
        <v>4.2</v>
      </c>
      <c r="H574" s="57">
        <v>9.5</v>
      </c>
      <c r="I574" s="6">
        <f t="shared" si="50"/>
        <v>1.2</v>
      </c>
      <c r="J574" s="7" t="s">
        <v>16</v>
      </c>
      <c r="K574" s="58"/>
      <c r="L574" s="6">
        <f t="shared" si="47"/>
        <v>711.85897550879099</v>
      </c>
      <c r="M574" s="6">
        <f t="shared" si="48"/>
        <v>826.69199925378166</v>
      </c>
      <c r="N574" s="74">
        <f t="shared" si="45"/>
        <v>114.83302374499067</v>
      </c>
      <c r="O574" s="78">
        <f t="shared" si="46"/>
        <v>0.16131428793591512</v>
      </c>
    </row>
    <row r="575" spans="2:15" x14ac:dyDescent="0.2">
      <c r="B575" s="81">
        <v>41430</v>
      </c>
      <c r="C575" s="4" t="s">
        <v>154</v>
      </c>
      <c r="D575" s="5">
        <v>8</v>
      </c>
      <c r="E575" s="5">
        <v>2</v>
      </c>
      <c r="F575" s="17" t="s">
        <v>523</v>
      </c>
      <c r="G575" s="2">
        <v>5</v>
      </c>
      <c r="H575" s="57">
        <v>7</v>
      </c>
      <c r="I575" s="6">
        <f t="shared" si="50"/>
        <v>1</v>
      </c>
      <c r="J575" s="7" t="s">
        <v>16</v>
      </c>
      <c r="K575" s="58"/>
      <c r="L575" s="6">
        <f t="shared" si="47"/>
        <v>712.85897550879099</v>
      </c>
      <c r="M575" s="6">
        <f t="shared" si="48"/>
        <v>826.69199925378166</v>
      </c>
      <c r="N575" s="74">
        <f t="shared" si="45"/>
        <v>113.83302374499067</v>
      </c>
      <c r="O575" s="78">
        <f t="shared" si="46"/>
        <v>0.1596851939245687</v>
      </c>
    </row>
    <row r="576" spans="2:15" x14ac:dyDescent="0.2">
      <c r="B576" s="81">
        <v>41430</v>
      </c>
      <c r="C576" s="4" t="s">
        <v>372</v>
      </c>
      <c r="D576" s="5">
        <v>6</v>
      </c>
      <c r="E576" s="5">
        <v>2</v>
      </c>
      <c r="F576" s="17" t="s">
        <v>524</v>
      </c>
      <c r="G576" s="2">
        <v>2.8</v>
      </c>
      <c r="H576" s="57">
        <v>4</v>
      </c>
      <c r="I576" s="6">
        <f t="shared" si="50"/>
        <v>1.8</v>
      </c>
      <c r="J576" s="7" t="s">
        <v>16</v>
      </c>
      <c r="K576" s="58"/>
      <c r="L576" s="6">
        <f t="shared" si="47"/>
        <v>714.65897550879095</v>
      </c>
      <c r="M576" s="6">
        <f t="shared" si="48"/>
        <v>826.69199925378166</v>
      </c>
      <c r="N576" s="74">
        <f t="shared" si="45"/>
        <v>112.03302374499071</v>
      </c>
      <c r="O576" s="78">
        <f t="shared" si="46"/>
        <v>0.15676431358779264</v>
      </c>
    </row>
    <row r="577" spans="2:15" x14ac:dyDescent="0.2">
      <c r="B577" s="81">
        <v>41430</v>
      </c>
      <c r="C577" s="4" t="s">
        <v>206</v>
      </c>
      <c r="D577" s="5">
        <v>10</v>
      </c>
      <c r="E577" s="5">
        <v>2</v>
      </c>
      <c r="F577" s="17" t="s">
        <v>525</v>
      </c>
      <c r="G577" s="2">
        <v>4.4000000000000004</v>
      </c>
      <c r="H577" s="57">
        <v>4.5999999999999996</v>
      </c>
      <c r="I577" s="6">
        <f t="shared" si="50"/>
        <v>1.1000000000000001</v>
      </c>
      <c r="J577" s="7">
        <v>1</v>
      </c>
      <c r="K577" s="58">
        <f>I577*H577</f>
        <v>5.0599999999999996</v>
      </c>
      <c r="L577" s="6">
        <f t="shared" si="47"/>
        <v>715.75897550879097</v>
      </c>
      <c r="M577" s="6">
        <f t="shared" si="48"/>
        <v>831.75199925378161</v>
      </c>
      <c r="N577" s="74">
        <f t="shared" si="45"/>
        <v>115.99302374499064</v>
      </c>
      <c r="O577" s="78">
        <f t="shared" si="46"/>
        <v>0.16205598213076966</v>
      </c>
    </row>
    <row r="578" spans="2:15" x14ac:dyDescent="0.2">
      <c r="B578" s="81">
        <v>41430</v>
      </c>
      <c r="C578" s="4" t="s">
        <v>206</v>
      </c>
      <c r="D578" s="5">
        <v>10</v>
      </c>
      <c r="E578" s="5">
        <v>8</v>
      </c>
      <c r="F578" s="17" t="s">
        <v>526</v>
      </c>
      <c r="G578" s="2">
        <v>5.3</v>
      </c>
      <c r="H578" s="57">
        <v>6.5</v>
      </c>
      <c r="I578" s="6">
        <f t="shared" si="50"/>
        <v>0.9</v>
      </c>
      <c r="J578" s="7"/>
      <c r="K578" s="58"/>
      <c r="L578" s="6">
        <f t="shared" si="47"/>
        <v>716.65897550879095</v>
      </c>
      <c r="M578" s="6">
        <f t="shared" si="48"/>
        <v>831.75199925378161</v>
      </c>
      <c r="N578" s="74">
        <f t="shared" si="45"/>
        <v>115.09302374499066</v>
      </c>
      <c r="O578" s="78">
        <f t="shared" si="46"/>
        <v>0.1605966403522408</v>
      </c>
    </row>
    <row r="579" spans="2:15" x14ac:dyDescent="0.2">
      <c r="B579" s="81">
        <v>41430</v>
      </c>
      <c r="C579" s="4" t="s">
        <v>206</v>
      </c>
      <c r="D579" s="5">
        <v>10</v>
      </c>
      <c r="E579" s="5">
        <v>3</v>
      </c>
      <c r="F579" s="17" t="s">
        <v>527</v>
      </c>
      <c r="G579" s="2">
        <v>5.8</v>
      </c>
      <c r="H579" s="57">
        <v>17</v>
      </c>
      <c r="I579" s="6">
        <f t="shared" si="50"/>
        <v>0.9</v>
      </c>
      <c r="J579" s="7"/>
      <c r="K579" s="58"/>
      <c r="L579" s="6">
        <f t="shared" si="47"/>
        <v>717.55897550879092</v>
      </c>
      <c r="M579" s="6">
        <f t="shared" si="48"/>
        <v>831.75199925378161</v>
      </c>
      <c r="N579" s="74">
        <f t="shared" si="45"/>
        <v>114.19302374499068</v>
      </c>
      <c r="O579" s="78">
        <f t="shared" si="46"/>
        <v>0.15914095933929501</v>
      </c>
    </row>
    <row r="580" spans="2:15" x14ac:dyDescent="0.2">
      <c r="B580" s="81">
        <v>41433</v>
      </c>
      <c r="C580" s="4" t="s">
        <v>17</v>
      </c>
      <c r="D580" s="5">
        <v>2</v>
      </c>
      <c r="E580" s="5">
        <v>1</v>
      </c>
      <c r="F580" s="17" t="s">
        <v>240</v>
      </c>
      <c r="G580" s="2">
        <v>3.5</v>
      </c>
      <c r="H580" s="57">
        <v>3.8</v>
      </c>
      <c r="I580" s="6">
        <v>1.4</v>
      </c>
      <c r="J580" s="7" t="s">
        <v>16</v>
      </c>
      <c r="K580" s="58"/>
      <c r="L580" s="6">
        <f t="shared" si="47"/>
        <v>718.9589755087909</v>
      </c>
      <c r="M580" s="6">
        <f t="shared" si="48"/>
        <v>831.75199925378161</v>
      </c>
      <c r="N580" s="74">
        <f t="shared" ref="N580:N643" si="51">M580-L580</f>
        <v>112.79302374499071</v>
      </c>
      <c r="O580" s="78">
        <f t="shared" ref="O580:O643" si="52">N580/L580</f>
        <v>0.15688381060292023</v>
      </c>
    </row>
    <row r="581" spans="2:15" x14ac:dyDescent="0.2">
      <c r="B581" s="81">
        <v>41433</v>
      </c>
      <c r="C581" s="4" t="s">
        <v>17</v>
      </c>
      <c r="D581" s="5">
        <v>2</v>
      </c>
      <c r="E581" s="5">
        <v>9</v>
      </c>
      <c r="F581" s="17" t="s">
        <v>528</v>
      </c>
      <c r="G581" s="2">
        <v>4.9000000000000004</v>
      </c>
      <c r="H581" s="57">
        <v>6.5</v>
      </c>
      <c r="I581" s="6">
        <v>1</v>
      </c>
      <c r="J581" s="7" t="s">
        <v>16</v>
      </c>
      <c r="K581" s="58"/>
      <c r="L581" s="6">
        <f t="shared" ref="L581:L644" si="53">L580+I581</f>
        <v>719.9589755087909</v>
      </c>
      <c r="M581" s="6">
        <f t="shared" ref="M581:M644" si="54">M580+K581</f>
        <v>831.75199925378161</v>
      </c>
      <c r="N581" s="74">
        <f t="shared" si="51"/>
        <v>111.79302374499071</v>
      </c>
      <c r="O581" s="78">
        <f t="shared" si="52"/>
        <v>0.15527693597539668</v>
      </c>
    </row>
    <row r="582" spans="2:15" x14ac:dyDescent="0.2">
      <c r="B582" s="81">
        <v>41433</v>
      </c>
      <c r="C582" s="4" t="s">
        <v>30</v>
      </c>
      <c r="D582" s="5">
        <v>2</v>
      </c>
      <c r="E582" s="5">
        <v>13</v>
      </c>
      <c r="F582" s="17" t="s">
        <v>315</v>
      </c>
      <c r="G582" s="2">
        <v>5.6</v>
      </c>
      <c r="H582" s="57">
        <v>31</v>
      </c>
      <c r="I582" s="6">
        <v>0.9</v>
      </c>
      <c r="J582" s="7" t="s">
        <v>16</v>
      </c>
      <c r="K582" s="58"/>
      <c r="L582" s="6">
        <f t="shared" si="53"/>
        <v>720.85897550879088</v>
      </c>
      <c r="M582" s="6">
        <f t="shared" si="54"/>
        <v>831.75199925378161</v>
      </c>
      <c r="N582" s="74">
        <f t="shared" si="51"/>
        <v>110.89302374499073</v>
      </c>
      <c r="O582" s="78">
        <f t="shared" si="52"/>
        <v>0.1538345605903306</v>
      </c>
    </row>
    <row r="583" spans="2:15" x14ac:dyDescent="0.2">
      <c r="B583" s="81">
        <v>41433</v>
      </c>
      <c r="C583" s="4" t="s">
        <v>242</v>
      </c>
      <c r="D583" s="5">
        <v>2</v>
      </c>
      <c r="E583" s="5">
        <v>3</v>
      </c>
      <c r="F583" s="17" t="s">
        <v>529</v>
      </c>
      <c r="G583" s="2">
        <v>3</v>
      </c>
      <c r="H583" s="57">
        <v>7</v>
      </c>
      <c r="I583" s="6">
        <v>1.7</v>
      </c>
      <c r="J583" s="7">
        <v>2</v>
      </c>
      <c r="K583" s="58"/>
      <c r="L583" s="6">
        <f t="shared" si="53"/>
        <v>722.55897550879092</v>
      </c>
      <c r="M583" s="6">
        <f t="shared" si="54"/>
        <v>831.75199925378161</v>
      </c>
      <c r="N583" s="74">
        <f t="shared" si="51"/>
        <v>109.19302374499068</v>
      </c>
      <c r="O583" s="78">
        <f t="shared" si="52"/>
        <v>0.15111987733333776</v>
      </c>
    </row>
    <row r="584" spans="2:15" x14ac:dyDescent="0.2">
      <c r="B584" s="81">
        <v>41433</v>
      </c>
      <c r="C584" s="4" t="s">
        <v>17</v>
      </c>
      <c r="D584" s="5">
        <v>4</v>
      </c>
      <c r="E584" s="5">
        <v>4</v>
      </c>
      <c r="F584" s="17" t="s">
        <v>530</v>
      </c>
      <c r="G584" s="2">
        <v>2.4</v>
      </c>
      <c r="H584" s="57">
        <v>3.6</v>
      </c>
      <c r="I584" s="6">
        <v>2.1</v>
      </c>
      <c r="J584" s="7">
        <v>1</v>
      </c>
      <c r="K584" s="58">
        <v>7.5600000000000005</v>
      </c>
      <c r="L584" s="6">
        <f t="shared" si="53"/>
        <v>724.65897550879095</v>
      </c>
      <c r="M584" s="6">
        <f t="shared" si="54"/>
        <v>839.31199925378155</v>
      </c>
      <c r="N584" s="74">
        <f t="shared" si="51"/>
        <v>114.65302374499061</v>
      </c>
      <c r="O584" s="78">
        <f t="shared" si="52"/>
        <v>0.15821652338535028</v>
      </c>
    </row>
    <row r="585" spans="2:15" x14ac:dyDescent="0.2">
      <c r="B585" s="81">
        <v>41433</v>
      </c>
      <c r="C585" s="4" t="s">
        <v>242</v>
      </c>
      <c r="D585" s="5">
        <v>3</v>
      </c>
      <c r="E585" s="5">
        <v>3</v>
      </c>
      <c r="F585" s="17" t="s">
        <v>531</v>
      </c>
      <c r="G585" s="2">
        <v>3.4</v>
      </c>
      <c r="H585" s="57">
        <v>14</v>
      </c>
      <c r="I585" s="6">
        <v>1.5</v>
      </c>
      <c r="J585" s="7" t="s">
        <v>16</v>
      </c>
      <c r="K585" s="58"/>
      <c r="L585" s="6">
        <f t="shared" si="53"/>
        <v>726.15897550879095</v>
      </c>
      <c r="M585" s="6">
        <f t="shared" si="54"/>
        <v>839.31199925378155</v>
      </c>
      <c r="N585" s="74">
        <f t="shared" si="51"/>
        <v>113.15302374499061</v>
      </c>
      <c r="O585" s="78">
        <f t="shared" si="52"/>
        <v>0.15582403793289032</v>
      </c>
    </row>
    <row r="586" spans="2:15" x14ac:dyDescent="0.2">
      <c r="B586" s="81">
        <v>41433</v>
      </c>
      <c r="C586" s="4" t="s">
        <v>242</v>
      </c>
      <c r="D586" s="5">
        <v>3</v>
      </c>
      <c r="E586" s="5">
        <v>5</v>
      </c>
      <c r="F586" s="17" t="s">
        <v>532</v>
      </c>
      <c r="G586" s="2">
        <v>5.6</v>
      </c>
      <c r="H586" s="57">
        <v>8.5</v>
      </c>
      <c r="I586" s="6">
        <v>0.9</v>
      </c>
      <c r="J586" s="7" t="s">
        <v>16</v>
      </c>
      <c r="K586" s="58"/>
      <c r="L586" s="6">
        <f t="shared" si="53"/>
        <v>727.05897550879092</v>
      </c>
      <c r="M586" s="6">
        <f t="shared" si="54"/>
        <v>839.31199925378155</v>
      </c>
      <c r="N586" s="74">
        <f t="shared" si="51"/>
        <v>112.25302374499063</v>
      </c>
      <c r="O586" s="78">
        <f t="shared" si="52"/>
        <v>0.15439328517530057</v>
      </c>
    </row>
    <row r="587" spans="2:15" x14ac:dyDescent="0.2">
      <c r="B587" s="81">
        <v>41433</v>
      </c>
      <c r="C587" s="4" t="s">
        <v>30</v>
      </c>
      <c r="D587" s="5">
        <v>4</v>
      </c>
      <c r="E587" s="5">
        <v>6</v>
      </c>
      <c r="F587" s="17" t="s">
        <v>533</v>
      </c>
      <c r="G587" s="2">
        <v>6</v>
      </c>
      <c r="H587" s="57">
        <v>6</v>
      </c>
      <c r="I587" s="6">
        <v>0.8</v>
      </c>
      <c r="J587" s="7" t="s">
        <v>16</v>
      </c>
      <c r="K587" s="58"/>
      <c r="L587" s="6">
        <f t="shared" si="53"/>
        <v>727.85897550879088</v>
      </c>
      <c r="M587" s="6">
        <f t="shared" si="54"/>
        <v>839.31199925378155</v>
      </c>
      <c r="N587" s="74">
        <f t="shared" si="51"/>
        <v>111.45302374499067</v>
      </c>
      <c r="O587" s="78">
        <f t="shared" si="52"/>
        <v>0.15312447533821003</v>
      </c>
    </row>
    <row r="588" spans="2:15" x14ac:dyDescent="0.2">
      <c r="B588" s="81">
        <v>41433</v>
      </c>
      <c r="C588" s="4" t="s">
        <v>17</v>
      </c>
      <c r="D588" s="5">
        <v>5</v>
      </c>
      <c r="E588" s="5">
        <v>9</v>
      </c>
      <c r="F588" s="17" t="s">
        <v>477</v>
      </c>
      <c r="G588" s="2">
        <v>5.5</v>
      </c>
      <c r="H588" s="57">
        <v>9</v>
      </c>
      <c r="I588" s="6">
        <v>0.9</v>
      </c>
      <c r="J588" s="7">
        <v>1</v>
      </c>
      <c r="K588" s="58">
        <v>8.1</v>
      </c>
      <c r="L588" s="6">
        <f t="shared" si="53"/>
        <v>728.75897550879085</v>
      </c>
      <c r="M588" s="6">
        <f t="shared" si="54"/>
        <v>847.41199925378157</v>
      </c>
      <c r="N588" s="74">
        <f t="shared" si="51"/>
        <v>118.65302374499072</v>
      </c>
      <c r="O588" s="78">
        <f t="shared" si="52"/>
        <v>0.16281517996008468</v>
      </c>
    </row>
    <row r="589" spans="2:15" x14ac:dyDescent="0.2">
      <c r="B589" s="81">
        <v>41433</v>
      </c>
      <c r="C589" s="4" t="s">
        <v>30</v>
      </c>
      <c r="D589" s="5">
        <v>5</v>
      </c>
      <c r="E589" s="5">
        <v>1</v>
      </c>
      <c r="F589" s="17" t="s">
        <v>534</v>
      </c>
      <c r="G589" s="2">
        <v>4.7</v>
      </c>
      <c r="H589" s="57">
        <v>6</v>
      </c>
      <c r="I589" s="6">
        <v>1.1000000000000001</v>
      </c>
      <c r="J589" s="7">
        <v>1</v>
      </c>
      <c r="K589" s="58">
        <v>6.6000000000000005</v>
      </c>
      <c r="L589" s="6">
        <f t="shared" si="53"/>
        <v>729.85897550879088</v>
      </c>
      <c r="M589" s="6">
        <f t="shared" si="54"/>
        <v>854.0119992537816</v>
      </c>
      <c r="N589" s="74">
        <f t="shared" si="51"/>
        <v>124.15302374499072</v>
      </c>
      <c r="O589" s="78">
        <f t="shared" si="52"/>
        <v>0.17010549696733207</v>
      </c>
    </row>
    <row r="590" spans="2:15" x14ac:dyDescent="0.2">
      <c r="B590" s="81">
        <v>41433</v>
      </c>
      <c r="C590" s="4" t="s">
        <v>17</v>
      </c>
      <c r="D590" s="5">
        <v>7</v>
      </c>
      <c r="E590" s="5">
        <v>7</v>
      </c>
      <c r="F590" s="17" t="s">
        <v>69</v>
      </c>
      <c r="G590" s="2">
        <v>3.8</v>
      </c>
      <c r="H590" s="57">
        <v>7</v>
      </c>
      <c r="I590" s="6">
        <v>1.3</v>
      </c>
      <c r="J590" s="7">
        <v>2</v>
      </c>
      <c r="K590" s="58"/>
      <c r="L590" s="6">
        <f t="shared" si="53"/>
        <v>731.15897550879083</v>
      </c>
      <c r="M590" s="6">
        <f t="shared" si="54"/>
        <v>854.0119992537816</v>
      </c>
      <c r="N590" s="74">
        <f t="shared" si="51"/>
        <v>122.85302374499076</v>
      </c>
      <c r="O590" s="78">
        <f t="shared" si="52"/>
        <v>0.16802505044747779</v>
      </c>
    </row>
    <row r="591" spans="2:15" x14ac:dyDescent="0.2">
      <c r="B591" s="81">
        <v>41433</v>
      </c>
      <c r="C591" s="4" t="s">
        <v>17</v>
      </c>
      <c r="D591" s="5">
        <v>7</v>
      </c>
      <c r="E591" s="5">
        <v>1</v>
      </c>
      <c r="F591" s="17" t="s">
        <v>331</v>
      </c>
      <c r="G591" s="2">
        <v>5.2</v>
      </c>
      <c r="H591" s="57">
        <v>10</v>
      </c>
      <c r="I591" s="6">
        <v>1</v>
      </c>
      <c r="J591" s="7" t="s">
        <v>16</v>
      </c>
      <c r="K591" s="58"/>
      <c r="L591" s="6">
        <f t="shared" si="53"/>
        <v>732.15897550879083</v>
      </c>
      <c r="M591" s="6">
        <f t="shared" si="54"/>
        <v>854.0119992537816</v>
      </c>
      <c r="N591" s="74">
        <f t="shared" si="51"/>
        <v>121.85302374499076</v>
      </c>
      <c r="O591" s="78">
        <f t="shared" si="52"/>
        <v>0.16642973428047214</v>
      </c>
    </row>
    <row r="592" spans="2:15" x14ac:dyDescent="0.2">
      <c r="B592" s="81">
        <v>41433</v>
      </c>
      <c r="C592" s="4" t="s">
        <v>17</v>
      </c>
      <c r="D592" s="5">
        <v>7</v>
      </c>
      <c r="E592" s="5">
        <v>5</v>
      </c>
      <c r="F592" s="17" t="s">
        <v>467</v>
      </c>
      <c r="G592" s="2">
        <v>5.7</v>
      </c>
      <c r="H592" s="57">
        <v>7</v>
      </c>
      <c r="I592" s="6">
        <v>0.9</v>
      </c>
      <c r="J592" s="7" t="s">
        <v>16</v>
      </c>
      <c r="K592" s="58"/>
      <c r="L592" s="6">
        <f t="shared" si="53"/>
        <v>733.05897550879081</v>
      </c>
      <c r="M592" s="6">
        <f t="shared" si="54"/>
        <v>854.0119992537816</v>
      </c>
      <c r="N592" s="74">
        <f t="shared" si="51"/>
        <v>120.95302374499079</v>
      </c>
      <c r="O592" s="78">
        <f t="shared" si="52"/>
        <v>0.16499767110966956</v>
      </c>
    </row>
    <row r="593" spans="2:15" x14ac:dyDescent="0.2">
      <c r="B593" s="81">
        <v>41433</v>
      </c>
      <c r="C593" s="4" t="s">
        <v>242</v>
      </c>
      <c r="D593" s="5">
        <v>6</v>
      </c>
      <c r="E593" s="5">
        <v>8</v>
      </c>
      <c r="F593" s="17" t="s">
        <v>535</v>
      </c>
      <c r="G593" s="2">
        <v>4.3</v>
      </c>
      <c r="H593" s="57">
        <v>5</v>
      </c>
      <c r="I593" s="6">
        <v>1.2</v>
      </c>
      <c r="J593" s="7">
        <v>1</v>
      </c>
      <c r="K593" s="58">
        <v>6</v>
      </c>
      <c r="L593" s="6">
        <f t="shared" si="53"/>
        <v>734.25897550879085</v>
      </c>
      <c r="M593" s="6">
        <f t="shared" si="54"/>
        <v>860.0119992537816</v>
      </c>
      <c r="N593" s="74">
        <f t="shared" si="51"/>
        <v>125.75302374499074</v>
      </c>
      <c r="O593" s="78">
        <f t="shared" si="52"/>
        <v>0.17126521832144109</v>
      </c>
    </row>
    <row r="594" spans="2:15" x14ac:dyDescent="0.2">
      <c r="B594" s="81">
        <v>41433</v>
      </c>
      <c r="C594" s="4" t="s">
        <v>242</v>
      </c>
      <c r="D594" s="5">
        <v>7</v>
      </c>
      <c r="E594" s="5">
        <v>1</v>
      </c>
      <c r="F594" s="17" t="s">
        <v>536</v>
      </c>
      <c r="G594" s="2">
        <v>4</v>
      </c>
      <c r="H594" s="57">
        <v>18</v>
      </c>
      <c r="I594" s="6">
        <v>1.3</v>
      </c>
      <c r="J594" s="7" t="s">
        <v>16</v>
      </c>
      <c r="K594" s="58"/>
      <c r="L594" s="6">
        <f t="shared" si="53"/>
        <v>735.55897550879081</v>
      </c>
      <c r="M594" s="6">
        <f t="shared" si="54"/>
        <v>860.0119992537816</v>
      </c>
      <c r="N594" s="74">
        <f t="shared" si="51"/>
        <v>124.45302374499079</v>
      </c>
      <c r="O594" s="78">
        <f t="shared" si="52"/>
        <v>0.16919516706176529</v>
      </c>
    </row>
    <row r="595" spans="2:15" x14ac:dyDescent="0.2">
      <c r="B595" s="81">
        <v>41433</v>
      </c>
      <c r="C595" s="4" t="s">
        <v>242</v>
      </c>
      <c r="D595" s="5">
        <v>7</v>
      </c>
      <c r="E595" s="5">
        <v>17</v>
      </c>
      <c r="F595" s="17" t="s">
        <v>537</v>
      </c>
      <c r="G595" s="2">
        <v>4.3</v>
      </c>
      <c r="H595" s="57">
        <v>7</v>
      </c>
      <c r="I595" s="6">
        <v>1.2</v>
      </c>
      <c r="J595" s="7" t="s">
        <v>16</v>
      </c>
      <c r="K595" s="58"/>
      <c r="L595" s="6">
        <f t="shared" si="53"/>
        <v>736.75897550879085</v>
      </c>
      <c r="M595" s="6">
        <f t="shared" si="54"/>
        <v>860.0119992537816</v>
      </c>
      <c r="N595" s="74">
        <f t="shared" si="51"/>
        <v>123.25302374499074</v>
      </c>
      <c r="O595" s="78">
        <f t="shared" si="52"/>
        <v>0.1672908343734458</v>
      </c>
    </row>
    <row r="596" spans="2:15" x14ac:dyDescent="0.2">
      <c r="B596" s="81">
        <v>41433</v>
      </c>
      <c r="C596" s="4" t="s">
        <v>30</v>
      </c>
      <c r="D596" s="5">
        <v>8</v>
      </c>
      <c r="E596" s="5">
        <v>18</v>
      </c>
      <c r="F596" s="17" t="s">
        <v>538</v>
      </c>
      <c r="G596" s="2">
        <v>5.9</v>
      </c>
      <c r="H596" s="57">
        <v>8</v>
      </c>
      <c r="I596" s="6">
        <v>0.8</v>
      </c>
      <c r="J596" s="7" t="s">
        <v>16</v>
      </c>
      <c r="K596" s="58"/>
      <c r="L596" s="6">
        <f t="shared" si="53"/>
        <v>737.55897550879081</v>
      </c>
      <c r="M596" s="6">
        <f t="shared" si="54"/>
        <v>860.0119992537816</v>
      </c>
      <c r="N596" s="74">
        <f t="shared" si="51"/>
        <v>122.45302374499079</v>
      </c>
      <c r="O596" s="78">
        <f t="shared" si="52"/>
        <v>0.16602472183396444</v>
      </c>
    </row>
    <row r="597" spans="2:15" x14ac:dyDescent="0.2">
      <c r="B597" s="81">
        <v>41433</v>
      </c>
      <c r="C597" s="4" t="s">
        <v>17</v>
      </c>
      <c r="D597" s="5">
        <v>9</v>
      </c>
      <c r="E597" s="5">
        <v>3</v>
      </c>
      <c r="F597" s="17" t="s">
        <v>539</v>
      </c>
      <c r="G597" s="2">
        <v>3.6</v>
      </c>
      <c r="H597" s="57">
        <v>5.5</v>
      </c>
      <c r="I597" s="6">
        <v>1.4</v>
      </c>
      <c r="J597" s="7" t="s">
        <v>16</v>
      </c>
      <c r="K597" s="58"/>
      <c r="L597" s="6">
        <f t="shared" si="53"/>
        <v>738.95897550879079</v>
      </c>
      <c r="M597" s="6">
        <f t="shared" si="54"/>
        <v>860.0119992537816</v>
      </c>
      <c r="N597" s="74">
        <f t="shared" si="51"/>
        <v>121.05302374499081</v>
      </c>
      <c r="O597" s="78">
        <f t="shared" si="52"/>
        <v>0.16381562137687405</v>
      </c>
    </row>
    <row r="598" spans="2:15" x14ac:dyDescent="0.2">
      <c r="B598" s="81">
        <v>41433</v>
      </c>
      <c r="C598" s="4" t="s">
        <v>242</v>
      </c>
      <c r="D598" s="5">
        <v>8</v>
      </c>
      <c r="E598" s="5">
        <v>3</v>
      </c>
      <c r="F598" s="17" t="s">
        <v>540</v>
      </c>
      <c r="G598" s="2">
        <v>3.4</v>
      </c>
      <c r="H598" s="57">
        <v>6.5</v>
      </c>
      <c r="I598" s="6">
        <v>1.5</v>
      </c>
      <c r="J598" s="7">
        <v>2</v>
      </c>
      <c r="K598" s="58"/>
      <c r="L598" s="6">
        <f t="shared" si="53"/>
        <v>740.45897550879079</v>
      </c>
      <c r="M598" s="6">
        <f t="shared" si="54"/>
        <v>860.0119992537816</v>
      </c>
      <c r="N598" s="74">
        <f t="shared" si="51"/>
        <v>119.55302374499081</v>
      </c>
      <c r="O598" s="78">
        <f t="shared" si="52"/>
        <v>0.16145799794356261</v>
      </c>
    </row>
    <row r="599" spans="2:15" x14ac:dyDescent="0.2">
      <c r="B599" s="81">
        <v>41433</v>
      </c>
      <c r="C599" s="4" t="s">
        <v>17</v>
      </c>
      <c r="D599" s="5">
        <v>10</v>
      </c>
      <c r="E599" s="5">
        <v>9</v>
      </c>
      <c r="F599" s="17" t="s">
        <v>541</v>
      </c>
      <c r="G599" s="2">
        <v>4.7</v>
      </c>
      <c r="H599" s="57">
        <v>5.5</v>
      </c>
      <c r="I599" s="6">
        <v>1.1000000000000001</v>
      </c>
      <c r="J599" s="7" t="s">
        <v>16</v>
      </c>
      <c r="K599" s="58"/>
      <c r="L599" s="6">
        <f t="shared" si="53"/>
        <v>741.55897550879081</v>
      </c>
      <c r="M599" s="6">
        <f t="shared" si="54"/>
        <v>860.0119992537816</v>
      </c>
      <c r="N599" s="74">
        <f t="shared" si="51"/>
        <v>118.45302374499079</v>
      </c>
      <c r="O599" s="78">
        <f t="shared" si="52"/>
        <v>0.15973513591918839</v>
      </c>
    </row>
    <row r="600" spans="2:15" x14ac:dyDescent="0.2">
      <c r="B600" s="81">
        <v>41433</v>
      </c>
      <c r="C600" s="4" t="s">
        <v>372</v>
      </c>
      <c r="D600" s="5">
        <v>5</v>
      </c>
      <c r="E600" s="5">
        <v>4</v>
      </c>
      <c r="F600" s="17" t="s">
        <v>442</v>
      </c>
      <c r="G600" s="2">
        <v>3.2</v>
      </c>
      <c r="H600" s="57">
        <v>8</v>
      </c>
      <c r="I600" s="6">
        <v>1.6</v>
      </c>
      <c r="J600" s="7">
        <v>1</v>
      </c>
      <c r="K600" s="58">
        <v>12.8</v>
      </c>
      <c r="L600" s="6">
        <f t="shared" si="53"/>
        <v>743.15897550879083</v>
      </c>
      <c r="M600" s="6">
        <f t="shared" si="54"/>
        <v>872.81199925378155</v>
      </c>
      <c r="N600" s="74">
        <f t="shared" si="51"/>
        <v>129.65302374499072</v>
      </c>
      <c r="O600" s="78">
        <f t="shared" si="52"/>
        <v>0.17446203035659502</v>
      </c>
    </row>
    <row r="601" spans="2:15" x14ac:dyDescent="0.2">
      <c r="B601" s="81">
        <v>41433</v>
      </c>
      <c r="C601" s="4" t="s">
        <v>372</v>
      </c>
      <c r="D601" s="5">
        <v>5</v>
      </c>
      <c r="E601" s="5">
        <v>7</v>
      </c>
      <c r="F601" s="17" t="s">
        <v>508</v>
      </c>
      <c r="G601" s="2">
        <v>5.7</v>
      </c>
      <c r="H601" s="57">
        <v>6</v>
      </c>
      <c r="I601" s="6">
        <v>0.9</v>
      </c>
      <c r="J601" s="7" t="s">
        <v>16</v>
      </c>
      <c r="K601" s="58"/>
      <c r="L601" s="6">
        <f t="shared" si="53"/>
        <v>744.05897550879081</v>
      </c>
      <c r="M601" s="6">
        <f t="shared" si="54"/>
        <v>872.81199925378155</v>
      </c>
      <c r="N601" s="74">
        <f t="shared" si="51"/>
        <v>128.75302374499074</v>
      </c>
      <c r="O601" s="78">
        <f t="shared" si="52"/>
        <v>0.1730414227675284</v>
      </c>
    </row>
    <row r="602" spans="2:15" x14ac:dyDescent="0.2">
      <c r="B602" s="81">
        <v>41433</v>
      </c>
      <c r="C602" s="4" t="s">
        <v>372</v>
      </c>
      <c r="D602" s="5">
        <v>7</v>
      </c>
      <c r="E602" s="5">
        <v>6</v>
      </c>
      <c r="F602" s="17" t="s">
        <v>416</v>
      </c>
      <c r="G602" s="2">
        <v>4.9000000000000004</v>
      </c>
      <c r="H602" s="57">
        <v>10</v>
      </c>
      <c r="I602" s="6">
        <v>1</v>
      </c>
      <c r="J602" s="7" t="s">
        <v>16</v>
      </c>
      <c r="K602" s="58"/>
      <c r="L602" s="6">
        <f t="shared" si="53"/>
        <v>745.05897550879081</v>
      </c>
      <c r="M602" s="6">
        <f t="shared" si="54"/>
        <v>872.81199925378155</v>
      </c>
      <c r="N602" s="74">
        <f t="shared" si="51"/>
        <v>127.75302374499074</v>
      </c>
      <c r="O602" s="78">
        <f t="shared" si="52"/>
        <v>0.17146699515665845</v>
      </c>
    </row>
    <row r="603" spans="2:15" x14ac:dyDescent="0.2">
      <c r="B603" s="81">
        <v>41433</v>
      </c>
      <c r="C603" s="4" t="s">
        <v>372</v>
      </c>
      <c r="D603" s="5">
        <v>8</v>
      </c>
      <c r="E603" s="5">
        <v>6</v>
      </c>
      <c r="F603" s="17" t="s">
        <v>223</v>
      </c>
      <c r="G603" s="2">
        <v>3.8</v>
      </c>
      <c r="H603" s="57">
        <v>4</v>
      </c>
      <c r="I603" s="6">
        <v>1.3</v>
      </c>
      <c r="J603" s="7" t="s">
        <v>16</v>
      </c>
      <c r="K603" s="58"/>
      <c r="L603" s="6">
        <f t="shared" si="53"/>
        <v>746.35897550879076</v>
      </c>
      <c r="M603" s="6">
        <f t="shared" si="54"/>
        <v>872.81199925378155</v>
      </c>
      <c r="N603" s="74">
        <f t="shared" si="51"/>
        <v>126.45302374499079</v>
      </c>
      <c r="O603" s="78">
        <f t="shared" si="52"/>
        <v>0.16942654660083389</v>
      </c>
    </row>
    <row r="604" spans="2:15" x14ac:dyDescent="0.2">
      <c r="B604" s="81">
        <v>41435</v>
      </c>
      <c r="C604" s="18" t="s">
        <v>242</v>
      </c>
      <c r="D604" s="19">
        <v>4</v>
      </c>
      <c r="E604" s="19">
        <v>6</v>
      </c>
      <c r="F604" s="20" t="s">
        <v>542</v>
      </c>
      <c r="G604" s="2">
        <v>10</v>
      </c>
      <c r="H604" s="62">
        <v>7.5</v>
      </c>
      <c r="I604" s="21">
        <v>1</v>
      </c>
      <c r="J604" s="22" t="s">
        <v>16</v>
      </c>
      <c r="K604" s="63"/>
      <c r="L604" s="6">
        <f t="shared" si="53"/>
        <v>747.35897550879076</v>
      </c>
      <c r="M604" s="6">
        <f t="shared" si="54"/>
        <v>872.81199925378155</v>
      </c>
      <c r="N604" s="74">
        <f t="shared" si="51"/>
        <v>125.45302374499079</v>
      </c>
      <c r="O604" s="78">
        <f t="shared" si="52"/>
        <v>0.16786180116400456</v>
      </c>
    </row>
    <row r="605" spans="2:15" x14ac:dyDescent="0.2">
      <c r="B605" s="81">
        <v>41435</v>
      </c>
      <c r="C605" s="18" t="s">
        <v>242</v>
      </c>
      <c r="D605" s="19">
        <v>4</v>
      </c>
      <c r="E605" s="19">
        <v>7</v>
      </c>
      <c r="F605" s="20" t="s">
        <v>543</v>
      </c>
      <c r="G605" s="2">
        <v>4</v>
      </c>
      <c r="H605" s="62">
        <v>16</v>
      </c>
      <c r="I605" s="21">
        <v>0.8</v>
      </c>
      <c r="J605" s="22" t="s">
        <v>16</v>
      </c>
      <c r="K605" s="63"/>
      <c r="L605" s="6">
        <f t="shared" si="53"/>
        <v>748.15897550879072</v>
      </c>
      <c r="M605" s="6">
        <f t="shared" si="54"/>
        <v>872.81199925378155</v>
      </c>
      <c r="N605" s="74">
        <f t="shared" si="51"/>
        <v>124.65302374499083</v>
      </c>
      <c r="O605" s="78">
        <f t="shared" si="52"/>
        <v>0.1666130165186078</v>
      </c>
    </row>
    <row r="606" spans="2:15" x14ac:dyDescent="0.2">
      <c r="B606" s="81">
        <v>41435</v>
      </c>
      <c r="C606" s="18" t="s">
        <v>242</v>
      </c>
      <c r="D606" s="19">
        <v>4</v>
      </c>
      <c r="E606" s="19">
        <v>2</v>
      </c>
      <c r="F606" s="20" t="s">
        <v>544</v>
      </c>
      <c r="G606" s="2">
        <v>1</v>
      </c>
      <c r="H606" s="62">
        <v>12</v>
      </c>
      <c r="I606" s="21">
        <v>0.8</v>
      </c>
      <c r="J606" s="22" t="s">
        <v>16</v>
      </c>
      <c r="K606" s="63"/>
      <c r="L606" s="6">
        <f t="shared" si="53"/>
        <v>748.95897550879067</v>
      </c>
      <c r="M606" s="6">
        <f t="shared" si="54"/>
        <v>872.81199925378155</v>
      </c>
      <c r="N606" s="74">
        <f t="shared" si="51"/>
        <v>123.85302374499088</v>
      </c>
      <c r="O606" s="78">
        <f t="shared" si="52"/>
        <v>0.16536689965008264</v>
      </c>
    </row>
    <row r="607" spans="2:15" x14ac:dyDescent="0.2">
      <c r="B607" s="81">
        <v>41435</v>
      </c>
      <c r="C607" s="18" t="s">
        <v>242</v>
      </c>
      <c r="D607" s="19">
        <v>6</v>
      </c>
      <c r="E607" s="19">
        <v>3</v>
      </c>
      <c r="F607" s="20" t="s">
        <v>271</v>
      </c>
      <c r="G607" s="2">
        <v>8</v>
      </c>
      <c r="H607" s="62">
        <v>4.5999999999999996</v>
      </c>
      <c r="I607" s="21">
        <v>1.6</v>
      </c>
      <c r="J607" s="22" t="s">
        <v>16</v>
      </c>
      <c r="K607" s="63"/>
      <c r="L607" s="6">
        <f t="shared" si="53"/>
        <v>750.5589755087907</v>
      </c>
      <c r="M607" s="6">
        <f t="shared" si="54"/>
        <v>872.81199925378155</v>
      </c>
      <c r="N607" s="74">
        <f t="shared" si="51"/>
        <v>122.25302374499086</v>
      </c>
      <c r="O607" s="78">
        <f t="shared" si="52"/>
        <v>0.16288263512153417</v>
      </c>
    </row>
    <row r="608" spans="2:15" x14ac:dyDescent="0.2">
      <c r="B608" s="81">
        <v>41435</v>
      </c>
      <c r="C608" s="18" t="s">
        <v>242</v>
      </c>
      <c r="D608" s="19">
        <v>6</v>
      </c>
      <c r="E608" s="19">
        <v>11</v>
      </c>
      <c r="F608" s="20" t="s">
        <v>545</v>
      </c>
      <c r="G608" s="2">
        <v>17</v>
      </c>
      <c r="H608" s="62">
        <v>13</v>
      </c>
      <c r="I608" s="21">
        <v>1.1000000000000001</v>
      </c>
      <c r="J608" s="22" t="s">
        <v>16</v>
      </c>
      <c r="K608" s="63"/>
      <c r="L608" s="6">
        <f t="shared" si="53"/>
        <v>751.65897550879072</v>
      </c>
      <c r="M608" s="6">
        <f t="shared" si="54"/>
        <v>872.81199925378155</v>
      </c>
      <c r="N608" s="74">
        <f t="shared" si="51"/>
        <v>121.15302374499083</v>
      </c>
      <c r="O608" s="78">
        <f t="shared" si="52"/>
        <v>0.16118083824248028</v>
      </c>
    </row>
    <row r="609" spans="2:15" x14ac:dyDescent="0.2">
      <c r="B609" s="81">
        <v>41435</v>
      </c>
      <c r="C609" s="18" t="s">
        <v>242</v>
      </c>
      <c r="D609" s="19">
        <v>8</v>
      </c>
      <c r="E609" s="19">
        <v>2</v>
      </c>
      <c r="F609" s="20" t="s">
        <v>546</v>
      </c>
      <c r="G609" s="2">
        <v>14</v>
      </c>
      <c r="H609" s="62">
        <v>8</v>
      </c>
      <c r="I609" s="21">
        <v>1.6</v>
      </c>
      <c r="J609" s="22" t="s">
        <v>16</v>
      </c>
      <c r="K609" s="63"/>
      <c r="L609" s="6">
        <f t="shared" si="53"/>
        <v>753.25897550879074</v>
      </c>
      <c r="M609" s="6">
        <f t="shared" si="54"/>
        <v>872.81199925378155</v>
      </c>
      <c r="N609" s="74">
        <f t="shared" si="51"/>
        <v>119.55302374499081</v>
      </c>
      <c r="O609" s="78">
        <f t="shared" si="52"/>
        <v>0.15871437000035532</v>
      </c>
    </row>
    <row r="610" spans="2:15" x14ac:dyDescent="0.2">
      <c r="B610" s="81">
        <v>41435</v>
      </c>
      <c r="C610" s="18" t="s">
        <v>242</v>
      </c>
      <c r="D610" s="19">
        <v>8</v>
      </c>
      <c r="E610" s="19">
        <v>9</v>
      </c>
      <c r="F610" s="20" t="s">
        <v>547</v>
      </c>
      <c r="G610" s="2">
        <v>9</v>
      </c>
      <c r="H610" s="62">
        <v>11</v>
      </c>
      <c r="I610" s="21">
        <v>1</v>
      </c>
      <c r="J610" s="22" t="s">
        <v>16</v>
      </c>
      <c r="K610" s="63"/>
      <c r="L610" s="6">
        <f t="shared" si="53"/>
        <v>754.25897550879074</v>
      </c>
      <c r="M610" s="6">
        <f t="shared" si="54"/>
        <v>872.81199925378155</v>
      </c>
      <c r="N610" s="74">
        <f t="shared" si="51"/>
        <v>118.55302374499081</v>
      </c>
      <c r="O610" s="78">
        <f t="shared" si="52"/>
        <v>0.157178141188204</v>
      </c>
    </row>
    <row r="611" spans="2:15" x14ac:dyDescent="0.2">
      <c r="B611" s="83">
        <v>41437</v>
      </c>
      <c r="C611" s="18" t="s">
        <v>372</v>
      </c>
      <c r="D611" s="19">
        <v>3</v>
      </c>
      <c r="E611" s="19">
        <v>6</v>
      </c>
      <c r="F611" s="20" t="s">
        <v>548</v>
      </c>
      <c r="G611" s="2">
        <v>3.5</v>
      </c>
      <c r="H611" s="62">
        <v>7.5</v>
      </c>
      <c r="I611" s="23">
        <f t="shared" ref="I611:I642" si="55">ROUND(5/G611,1)</f>
        <v>1.4</v>
      </c>
      <c r="J611" s="22" t="s">
        <v>16</v>
      </c>
      <c r="K611" s="63"/>
      <c r="L611" s="6">
        <f t="shared" si="53"/>
        <v>755.65897550879072</v>
      </c>
      <c r="M611" s="6">
        <f t="shared" si="54"/>
        <v>872.81199925378155</v>
      </c>
      <c r="N611" s="74">
        <f t="shared" si="51"/>
        <v>117.15302374499083</v>
      </c>
      <c r="O611" s="78">
        <f t="shared" si="52"/>
        <v>0.15503425161609555</v>
      </c>
    </row>
    <row r="612" spans="2:15" x14ac:dyDescent="0.2">
      <c r="B612" s="83">
        <v>41437</v>
      </c>
      <c r="C612" s="18" t="s">
        <v>372</v>
      </c>
      <c r="D612" s="19">
        <v>3</v>
      </c>
      <c r="E612" s="19">
        <v>10</v>
      </c>
      <c r="F612" s="20" t="s">
        <v>549</v>
      </c>
      <c r="G612" s="2">
        <v>4.3</v>
      </c>
      <c r="H612" s="62">
        <v>8</v>
      </c>
      <c r="I612" s="23">
        <f t="shared" si="55"/>
        <v>1.2</v>
      </c>
      <c r="J612" s="22" t="s">
        <v>16</v>
      </c>
      <c r="K612" s="63"/>
      <c r="L612" s="6">
        <f t="shared" si="53"/>
        <v>756.85897550879076</v>
      </c>
      <c r="M612" s="6">
        <f t="shared" si="54"/>
        <v>872.81199925378155</v>
      </c>
      <c r="N612" s="74">
        <f t="shared" si="51"/>
        <v>115.95302374499079</v>
      </c>
      <c r="O612" s="78">
        <f t="shared" si="52"/>
        <v>0.15320294466620091</v>
      </c>
    </row>
    <row r="613" spans="2:15" x14ac:dyDescent="0.2">
      <c r="B613" s="83">
        <v>41437</v>
      </c>
      <c r="C613" s="18" t="s">
        <v>372</v>
      </c>
      <c r="D613" s="19">
        <v>5</v>
      </c>
      <c r="E613" s="19">
        <v>2</v>
      </c>
      <c r="F613" s="20" t="s">
        <v>550</v>
      </c>
      <c r="G613" s="2">
        <v>3</v>
      </c>
      <c r="H613" s="62">
        <v>3.2</v>
      </c>
      <c r="I613" s="23">
        <f t="shared" si="55"/>
        <v>1.7</v>
      </c>
      <c r="J613" s="22">
        <v>2</v>
      </c>
      <c r="K613" s="63"/>
      <c r="L613" s="6">
        <f t="shared" si="53"/>
        <v>758.55897550879081</v>
      </c>
      <c r="M613" s="6">
        <f t="shared" si="54"/>
        <v>872.81199925378155</v>
      </c>
      <c r="N613" s="74">
        <f t="shared" si="51"/>
        <v>114.25302374499074</v>
      </c>
      <c r="O613" s="78">
        <f t="shared" si="52"/>
        <v>0.1506185114589903</v>
      </c>
    </row>
    <row r="614" spans="2:15" x14ac:dyDescent="0.2">
      <c r="B614" s="83">
        <v>41437</v>
      </c>
      <c r="C614" s="18" t="s">
        <v>372</v>
      </c>
      <c r="D614" s="19">
        <v>5</v>
      </c>
      <c r="E614" s="19">
        <v>8</v>
      </c>
      <c r="F614" s="20" t="s">
        <v>551</v>
      </c>
      <c r="G614" s="2">
        <v>5.8</v>
      </c>
      <c r="H614" s="62">
        <v>16</v>
      </c>
      <c r="I614" s="23">
        <f t="shared" si="55"/>
        <v>0.9</v>
      </c>
      <c r="J614" s="22">
        <v>3</v>
      </c>
      <c r="K614" s="63"/>
      <c r="L614" s="6">
        <f t="shared" si="53"/>
        <v>759.45897550879079</v>
      </c>
      <c r="M614" s="6">
        <f t="shared" si="54"/>
        <v>872.81199925378155</v>
      </c>
      <c r="N614" s="74">
        <f t="shared" si="51"/>
        <v>113.35302374499076</v>
      </c>
      <c r="O614" s="78">
        <f t="shared" si="52"/>
        <v>0.14925496623310194</v>
      </c>
    </row>
    <row r="615" spans="2:15" x14ac:dyDescent="0.2">
      <c r="B615" s="83">
        <v>41437</v>
      </c>
      <c r="C615" s="18" t="s">
        <v>372</v>
      </c>
      <c r="D615" s="19">
        <v>7</v>
      </c>
      <c r="E615" s="19">
        <v>10</v>
      </c>
      <c r="F615" s="20" t="s">
        <v>552</v>
      </c>
      <c r="G615" s="2">
        <v>4.5999999999999996</v>
      </c>
      <c r="H615" s="62">
        <v>5</v>
      </c>
      <c r="I615" s="23">
        <f t="shared" si="55"/>
        <v>1.1000000000000001</v>
      </c>
      <c r="J615" s="22">
        <v>1</v>
      </c>
      <c r="K615" s="63">
        <f>I615*H615</f>
        <v>5.5</v>
      </c>
      <c r="L615" s="6">
        <f t="shared" si="53"/>
        <v>760.55897550879081</v>
      </c>
      <c r="M615" s="6">
        <f t="shared" si="54"/>
        <v>878.31199925378155</v>
      </c>
      <c r="N615" s="74">
        <f t="shared" si="51"/>
        <v>117.75302374499074</v>
      </c>
      <c r="O615" s="78">
        <f t="shared" si="52"/>
        <v>0.15482431676809488</v>
      </c>
    </row>
    <row r="616" spans="2:15" x14ac:dyDescent="0.2">
      <c r="B616" s="83">
        <v>41437</v>
      </c>
      <c r="C616" s="18" t="s">
        <v>372</v>
      </c>
      <c r="D616" s="19">
        <v>7</v>
      </c>
      <c r="E616" s="19">
        <v>7</v>
      </c>
      <c r="F616" s="20" t="s">
        <v>553</v>
      </c>
      <c r="G616" s="2">
        <v>4.7</v>
      </c>
      <c r="H616" s="62">
        <v>4.8</v>
      </c>
      <c r="I616" s="23">
        <f t="shared" si="55"/>
        <v>1.1000000000000001</v>
      </c>
      <c r="J616" s="22" t="s">
        <v>16</v>
      </c>
      <c r="K616" s="63"/>
      <c r="L616" s="6">
        <f t="shared" si="53"/>
        <v>761.65897550879083</v>
      </c>
      <c r="M616" s="6">
        <f t="shared" si="54"/>
        <v>878.31199925378155</v>
      </c>
      <c r="N616" s="74">
        <f t="shared" si="51"/>
        <v>116.65302374499072</v>
      </c>
      <c r="O616" s="78">
        <f t="shared" si="52"/>
        <v>0.15315650113236845</v>
      </c>
    </row>
    <row r="617" spans="2:15" x14ac:dyDescent="0.2">
      <c r="B617" s="83">
        <v>41437</v>
      </c>
      <c r="C617" s="18" t="s">
        <v>372</v>
      </c>
      <c r="D617" s="19">
        <v>8</v>
      </c>
      <c r="E617" s="19">
        <v>7</v>
      </c>
      <c r="F617" s="20" t="s">
        <v>554</v>
      </c>
      <c r="G617" s="2">
        <v>4.0999999999999996</v>
      </c>
      <c r="H617" s="62">
        <v>13</v>
      </c>
      <c r="I617" s="23">
        <f t="shared" si="55"/>
        <v>1.2</v>
      </c>
      <c r="J617" s="22" t="s">
        <v>16</v>
      </c>
      <c r="K617" s="63"/>
      <c r="L617" s="6">
        <f t="shared" si="53"/>
        <v>762.85897550879088</v>
      </c>
      <c r="M617" s="6">
        <f t="shared" si="54"/>
        <v>878.31199925378155</v>
      </c>
      <c r="N617" s="74">
        <f t="shared" si="51"/>
        <v>115.45302374499067</v>
      </c>
      <c r="O617" s="78">
        <f t="shared" si="52"/>
        <v>0.15134255144338959</v>
      </c>
    </row>
    <row r="618" spans="2:15" x14ac:dyDescent="0.2">
      <c r="B618" s="83">
        <v>41437</v>
      </c>
      <c r="C618" s="18" t="s">
        <v>372</v>
      </c>
      <c r="D618" s="19">
        <v>8</v>
      </c>
      <c r="E618" s="19">
        <v>3</v>
      </c>
      <c r="F618" s="20" t="s">
        <v>555</v>
      </c>
      <c r="G618" s="2">
        <v>5.5</v>
      </c>
      <c r="H618" s="62">
        <v>14</v>
      </c>
      <c r="I618" s="23">
        <f t="shared" si="55"/>
        <v>0.9</v>
      </c>
      <c r="J618" s="22" t="s">
        <v>16</v>
      </c>
      <c r="K618" s="63"/>
      <c r="L618" s="6">
        <f t="shared" si="53"/>
        <v>763.75897550879085</v>
      </c>
      <c r="M618" s="6">
        <f t="shared" si="54"/>
        <v>878.31199925378155</v>
      </c>
      <c r="N618" s="74">
        <f t="shared" si="51"/>
        <v>114.5530237449907</v>
      </c>
      <c r="O618" s="78">
        <f t="shared" si="52"/>
        <v>0.14998582984727515</v>
      </c>
    </row>
    <row r="619" spans="2:15" x14ac:dyDescent="0.2">
      <c r="B619" s="83">
        <v>41437</v>
      </c>
      <c r="C619" s="18" t="s">
        <v>372</v>
      </c>
      <c r="D619" s="19">
        <v>8</v>
      </c>
      <c r="E619" s="19">
        <v>4</v>
      </c>
      <c r="F619" s="20" t="s">
        <v>426</v>
      </c>
      <c r="G619" s="2">
        <v>5.9</v>
      </c>
      <c r="H619" s="62">
        <v>9</v>
      </c>
      <c r="I619" s="23">
        <f t="shared" si="55"/>
        <v>0.8</v>
      </c>
      <c r="J619" s="22">
        <v>3</v>
      </c>
      <c r="K619" s="63"/>
      <c r="L619" s="6">
        <f t="shared" si="53"/>
        <v>764.55897550879081</v>
      </c>
      <c r="M619" s="6">
        <f t="shared" si="54"/>
        <v>878.31199925378155</v>
      </c>
      <c r="N619" s="74">
        <f t="shared" si="51"/>
        <v>113.75302374499074</v>
      </c>
      <c r="O619" s="78">
        <f t="shared" si="52"/>
        <v>0.14878253658495286</v>
      </c>
    </row>
    <row r="620" spans="2:15" x14ac:dyDescent="0.2">
      <c r="B620" s="81">
        <v>41440</v>
      </c>
      <c r="C620" s="4" t="s">
        <v>14</v>
      </c>
      <c r="D620" s="5">
        <v>2</v>
      </c>
      <c r="E620" s="5">
        <v>9</v>
      </c>
      <c r="F620" s="17" t="s">
        <v>556</v>
      </c>
      <c r="G620" s="2">
        <v>2.4</v>
      </c>
      <c r="H620" s="57">
        <v>5</v>
      </c>
      <c r="I620" s="6">
        <f t="shared" si="55"/>
        <v>2.1</v>
      </c>
      <c r="J620" s="7" t="s">
        <v>16</v>
      </c>
      <c r="K620" s="58"/>
      <c r="L620" s="6">
        <f t="shared" si="53"/>
        <v>766.65897550879083</v>
      </c>
      <c r="M620" s="6">
        <f t="shared" si="54"/>
        <v>878.31199925378155</v>
      </c>
      <c r="N620" s="74">
        <f t="shared" si="51"/>
        <v>111.65302374499072</v>
      </c>
      <c r="O620" s="78">
        <f t="shared" si="52"/>
        <v>0.14563583980855704</v>
      </c>
    </row>
    <row r="621" spans="2:15" x14ac:dyDescent="0.2">
      <c r="B621" s="81">
        <v>41440</v>
      </c>
      <c r="C621" s="4" t="s">
        <v>206</v>
      </c>
      <c r="D621" s="5">
        <v>3</v>
      </c>
      <c r="E621" s="5">
        <v>2</v>
      </c>
      <c r="F621" s="17" t="s">
        <v>513</v>
      </c>
      <c r="G621" s="2">
        <v>4</v>
      </c>
      <c r="H621" s="57">
        <v>6</v>
      </c>
      <c r="I621" s="6">
        <f t="shared" si="55"/>
        <v>1.3</v>
      </c>
      <c r="J621" s="7" t="s">
        <v>16</v>
      </c>
      <c r="K621" s="58"/>
      <c r="L621" s="6">
        <f t="shared" si="53"/>
        <v>767.95897550879079</v>
      </c>
      <c r="M621" s="6">
        <f t="shared" si="54"/>
        <v>878.31199925378155</v>
      </c>
      <c r="N621" s="74">
        <f t="shared" si="51"/>
        <v>110.35302374499076</v>
      </c>
      <c r="O621" s="78">
        <f t="shared" si="52"/>
        <v>0.14369650888171379</v>
      </c>
    </row>
    <row r="622" spans="2:15" x14ac:dyDescent="0.2">
      <c r="B622" s="81">
        <v>41440</v>
      </c>
      <c r="C622" s="4" t="s">
        <v>206</v>
      </c>
      <c r="D622" s="5">
        <v>3</v>
      </c>
      <c r="E622" s="5">
        <v>9</v>
      </c>
      <c r="F622" s="17" t="s">
        <v>557</v>
      </c>
      <c r="G622" s="2">
        <v>5.7</v>
      </c>
      <c r="H622" s="57">
        <v>10</v>
      </c>
      <c r="I622" s="6">
        <f t="shared" si="55"/>
        <v>0.9</v>
      </c>
      <c r="J622" s="7">
        <v>3</v>
      </c>
      <c r="K622" s="58"/>
      <c r="L622" s="6">
        <f t="shared" si="53"/>
        <v>768.85897550879076</v>
      </c>
      <c r="M622" s="6">
        <f t="shared" si="54"/>
        <v>878.31199925378155</v>
      </c>
      <c r="N622" s="74">
        <f t="shared" si="51"/>
        <v>109.45302374499079</v>
      </c>
      <c r="O622" s="78">
        <f t="shared" si="52"/>
        <v>0.14235773689519654</v>
      </c>
    </row>
    <row r="623" spans="2:15" x14ac:dyDescent="0.2">
      <c r="B623" s="81">
        <v>41440</v>
      </c>
      <c r="C623" s="4" t="s">
        <v>558</v>
      </c>
      <c r="D623" s="5">
        <v>4</v>
      </c>
      <c r="E623" s="5">
        <v>6</v>
      </c>
      <c r="F623" s="17" t="s">
        <v>559</v>
      </c>
      <c r="G623" s="2">
        <v>4.3</v>
      </c>
      <c r="H623" s="57">
        <v>16</v>
      </c>
      <c r="I623" s="6">
        <f t="shared" si="55"/>
        <v>1.2</v>
      </c>
      <c r="J623" s="7" t="s">
        <v>16</v>
      </c>
      <c r="K623" s="58"/>
      <c r="L623" s="6">
        <f t="shared" si="53"/>
        <v>770.05897550879081</v>
      </c>
      <c r="M623" s="6">
        <f t="shared" si="54"/>
        <v>878.31199925378155</v>
      </c>
      <c r="N623" s="74">
        <f t="shared" si="51"/>
        <v>108.25302374499074</v>
      </c>
      <c r="O623" s="78">
        <f t="shared" si="52"/>
        <v>0.14057757546876998</v>
      </c>
    </row>
    <row r="624" spans="2:15" x14ac:dyDescent="0.2">
      <c r="B624" s="81">
        <v>41440</v>
      </c>
      <c r="C624" s="4" t="s">
        <v>14</v>
      </c>
      <c r="D624" s="5">
        <v>3</v>
      </c>
      <c r="E624" s="5">
        <v>1</v>
      </c>
      <c r="F624" s="17" t="s">
        <v>560</v>
      </c>
      <c r="G624" s="2">
        <v>5.2</v>
      </c>
      <c r="H624" s="57">
        <v>9</v>
      </c>
      <c r="I624" s="6">
        <f t="shared" si="55"/>
        <v>1</v>
      </c>
      <c r="J624" s="7" t="s">
        <v>16</v>
      </c>
      <c r="K624" s="58"/>
      <c r="L624" s="6">
        <f t="shared" si="53"/>
        <v>771.05897550879081</v>
      </c>
      <c r="M624" s="6">
        <f t="shared" si="54"/>
        <v>878.31199925378155</v>
      </c>
      <c r="N624" s="74">
        <f t="shared" si="51"/>
        <v>107.25302374499074</v>
      </c>
      <c r="O624" s="78">
        <f t="shared" si="52"/>
        <v>0.13909834027185636</v>
      </c>
    </row>
    <row r="625" spans="2:15" x14ac:dyDescent="0.2">
      <c r="B625" s="81">
        <v>41440</v>
      </c>
      <c r="C625" s="4" t="s">
        <v>558</v>
      </c>
      <c r="D625" s="5">
        <v>5</v>
      </c>
      <c r="E625" s="5">
        <v>15</v>
      </c>
      <c r="F625" s="17" t="s">
        <v>561</v>
      </c>
      <c r="G625" s="2">
        <v>5.5</v>
      </c>
      <c r="H625" s="57">
        <v>6</v>
      </c>
      <c r="I625" s="6">
        <f t="shared" si="55"/>
        <v>0.9</v>
      </c>
      <c r="J625" s="7" t="s">
        <v>16</v>
      </c>
      <c r="K625" s="58"/>
      <c r="L625" s="6">
        <f t="shared" si="53"/>
        <v>771.95897550879079</v>
      </c>
      <c r="M625" s="6">
        <f t="shared" si="54"/>
        <v>878.31199925378155</v>
      </c>
      <c r="N625" s="74">
        <f t="shared" si="51"/>
        <v>106.35302374499076</v>
      </c>
      <c r="O625" s="78">
        <f t="shared" si="52"/>
        <v>0.13777030531304399</v>
      </c>
    </row>
    <row r="626" spans="2:15" x14ac:dyDescent="0.2">
      <c r="B626" s="81">
        <v>41440</v>
      </c>
      <c r="C626" s="4" t="s">
        <v>14</v>
      </c>
      <c r="D626" s="5">
        <v>4</v>
      </c>
      <c r="E626" s="5">
        <v>5</v>
      </c>
      <c r="F626" s="17" t="s">
        <v>273</v>
      </c>
      <c r="G626" s="2">
        <v>4.7</v>
      </c>
      <c r="H626" s="57">
        <v>8</v>
      </c>
      <c r="I626" s="6">
        <f t="shared" si="55"/>
        <v>1.1000000000000001</v>
      </c>
      <c r="J626" s="7">
        <v>3</v>
      </c>
      <c r="K626" s="58"/>
      <c r="L626" s="6">
        <f t="shared" si="53"/>
        <v>773.05897550879081</v>
      </c>
      <c r="M626" s="6">
        <f t="shared" si="54"/>
        <v>878.31199925378155</v>
      </c>
      <c r="N626" s="74">
        <f t="shared" si="51"/>
        <v>105.25302374499074</v>
      </c>
      <c r="O626" s="78">
        <f t="shared" si="52"/>
        <v>0.1361513507759459</v>
      </c>
    </row>
    <row r="627" spans="2:15" x14ac:dyDescent="0.2">
      <c r="B627" s="81">
        <v>41440</v>
      </c>
      <c r="C627" s="4" t="s">
        <v>558</v>
      </c>
      <c r="D627" s="5">
        <v>6</v>
      </c>
      <c r="E627" s="5">
        <v>4</v>
      </c>
      <c r="F627" s="17" t="s">
        <v>446</v>
      </c>
      <c r="G627" s="2">
        <v>6</v>
      </c>
      <c r="H627" s="57">
        <v>10</v>
      </c>
      <c r="I627" s="6">
        <f t="shared" si="55"/>
        <v>0.8</v>
      </c>
      <c r="J627" s="7" t="s">
        <v>16</v>
      </c>
      <c r="K627" s="58"/>
      <c r="L627" s="6">
        <f t="shared" si="53"/>
        <v>773.85897550879076</v>
      </c>
      <c r="M627" s="6">
        <f t="shared" si="54"/>
        <v>878.31199925378155</v>
      </c>
      <c r="N627" s="74">
        <f t="shared" si="51"/>
        <v>104.45302374499079</v>
      </c>
      <c r="O627" s="78">
        <f t="shared" si="52"/>
        <v>0.13497682013226742</v>
      </c>
    </row>
    <row r="628" spans="2:15" x14ac:dyDescent="0.2">
      <c r="B628" s="81">
        <v>41440</v>
      </c>
      <c r="C628" s="4" t="s">
        <v>14</v>
      </c>
      <c r="D628" s="5">
        <v>5</v>
      </c>
      <c r="E628" s="5">
        <v>1</v>
      </c>
      <c r="F628" s="17" t="s">
        <v>562</v>
      </c>
      <c r="G628" s="2">
        <v>5.7</v>
      </c>
      <c r="H628" s="57">
        <v>8</v>
      </c>
      <c r="I628" s="6">
        <f t="shared" si="55"/>
        <v>0.9</v>
      </c>
      <c r="J628" s="7" t="s">
        <v>16</v>
      </c>
      <c r="K628" s="58"/>
      <c r="L628" s="6">
        <f t="shared" si="53"/>
        <v>774.75897550879074</v>
      </c>
      <c r="M628" s="6">
        <f t="shared" si="54"/>
        <v>878.31199925378155</v>
      </c>
      <c r="N628" s="74">
        <f t="shared" si="51"/>
        <v>103.55302374499081</v>
      </c>
      <c r="O628" s="78">
        <f t="shared" si="52"/>
        <v>0.13365837249834592</v>
      </c>
    </row>
    <row r="629" spans="2:15" x14ac:dyDescent="0.2">
      <c r="B629" s="81">
        <v>41440</v>
      </c>
      <c r="C629" s="4" t="s">
        <v>19</v>
      </c>
      <c r="D629" s="5">
        <v>5</v>
      </c>
      <c r="E629" s="5">
        <v>3</v>
      </c>
      <c r="F629" s="17" t="s">
        <v>473</v>
      </c>
      <c r="G629" s="2">
        <v>3.3</v>
      </c>
      <c r="H629" s="57">
        <v>4.2</v>
      </c>
      <c r="I629" s="6">
        <f t="shared" si="55"/>
        <v>1.5</v>
      </c>
      <c r="J629" s="7">
        <v>1</v>
      </c>
      <c r="K629" s="58">
        <f>H629*I629</f>
        <v>6.3000000000000007</v>
      </c>
      <c r="L629" s="6">
        <f t="shared" si="53"/>
        <v>776.25897550879074</v>
      </c>
      <c r="M629" s="6">
        <f t="shared" si="54"/>
        <v>884.61199925378151</v>
      </c>
      <c r="N629" s="74">
        <f t="shared" si="51"/>
        <v>108.35302374499076</v>
      </c>
      <c r="O629" s="78">
        <f t="shared" si="52"/>
        <v>0.13958360181790094</v>
      </c>
    </row>
    <row r="630" spans="2:15" x14ac:dyDescent="0.2">
      <c r="B630" s="81">
        <v>41440</v>
      </c>
      <c r="C630" s="4" t="s">
        <v>19</v>
      </c>
      <c r="D630" s="5">
        <v>5</v>
      </c>
      <c r="E630" s="5">
        <v>1</v>
      </c>
      <c r="F630" s="17" t="s">
        <v>563</v>
      </c>
      <c r="G630" s="2">
        <v>3.9</v>
      </c>
      <c r="H630" s="57">
        <v>4.5</v>
      </c>
      <c r="I630" s="6">
        <f t="shared" si="55"/>
        <v>1.3</v>
      </c>
      <c r="J630" s="7">
        <v>2</v>
      </c>
      <c r="K630" s="58"/>
      <c r="L630" s="6">
        <f t="shared" si="53"/>
        <v>777.5589755087907</v>
      </c>
      <c r="M630" s="6">
        <f t="shared" si="54"/>
        <v>884.61199925378151</v>
      </c>
      <c r="N630" s="74">
        <f t="shared" si="51"/>
        <v>107.05302374499081</v>
      </c>
      <c r="O630" s="78">
        <f t="shared" si="52"/>
        <v>0.13767833324146422</v>
      </c>
    </row>
    <row r="631" spans="2:15" x14ac:dyDescent="0.2">
      <c r="B631" s="81">
        <v>41440</v>
      </c>
      <c r="C631" s="4" t="s">
        <v>206</v>
      </c>
      <c r="D631" s="5">
        <v>6</v>
      </c>
      <c r="E631" s="5">
        <v>10</v>
      </c>
      <c r="F631" s="17" t="s">
        <v>564</v>
      </c>
      <c r="G631" s="2">
        <v>3.1</v>
      </c>
      <c r="H631" s="57">
        <v>3.2</v>
      </c>
      <c r="I631" s="6">
        <f t="shared" si="55"/>
        <v>1.6</v>
      </c>
      <c r="J631" s="7">
        <v>2</v>
      </c>
      <c r="K631" s="58"/>
      <c r="L631" s="6">
        <f t="shared" si="53"/>
        <v>779.15897550879072</v>
      </c>
      <c r="M631" s="6">
        <f t="shared" si="54"/>
        <v>884.61199925378151</v>
      </c>
      <c r="N631" s="74">
        <f t="shared" si="51"/>
        <v>105.45302374499079</v>
      </c>
      <c r="O631" s="78">
        <f t="shared" si="52"/>
        <v>0.13534211510061855</v>
      </c>
    </row>
    <row r="632" spans="2:15" x14ac:dyDescent="0.2">
      <c r="B632" s="81">
        <v>41440</v>
      </c>
      <c r="C632" s="4" t="s">
        <v>206</v>
      </c>
      <c r="D632" s="5">
        <v>6</v>
      </c>
      <c r="E632" s="5">
        <v>5</v>
      </c>
      <c r="F632" s="17" t="s">
        <v>70</v>
      </c>
      <c r="G632" s="2">
        <v>3.4</v>
      </c>
      <c r="H632" s="57">
        <v>5</v>
      </c>
      <c r="I632" s="6">
        <f t="shared" si="55"/>
        <v>1.5</v>
      </c>
      <c r="J632" s="7">
        <v>3</v>
      </c>
      <c r="K632" s="58"/>
      <c r="L632" s="6">
        <f t="shared" si="53"/>
        <v>780.65897550879072</v>
      </c>
      <c r="M632" s="6">
        <f t="shared" si="54"/>
        <v>884.61199925378151</v>
      </c>
      <c r="N632" s="74">
        <f t="shared" si="51"/>
        <v>103.95302374499079</v>
      </c>
      <c r="O632" s="78">
        <f t="shared" si="52"/>
        <v>0.13316060790467427</v>
      </c>
    </row>
    <row r="633" spans="2:15" x14ac:dyDescent="0.2">
      <c r="B633" s="81">
        <v>41440</v>
      </c>
      <c r="C633" s="4" t="s">
        <v>19</v>
      </c>
      <c r="D633" s="5">
        <v>7</v>
      </c>
      <c r="E633" s="5">
        <v>11</v>
      </c>
      <c r="F633" s="17" t="s">
        <v>565</v>
      </c>
      <c r="G633" s="2">
        <v>3.6</v>
      </c>
      <c r="H633" s="57">
        <v>3.6</v>
      </c>
      <c r="I633" s="6">
        <f t="shared" si="55"/>
        <v>1.4</v>
      </c>
      <c r="J633" s="7">
        <v>1</v>
      </c>
      <c r="K633" s="58">
        <f>H633*I633</f>
        <v>5.04</v>
      </c>
      <c r="L633" s="6">
        <f t="shared" si="53"/>
        <v>782.0589755087907</v>
      </c>
      <c r="M633" s="6">
        <f t="shared" si="54"/>
        <v>889.65199925378147</v>
      </c>
      <c r="N633" s="74">
        <f t="shared" si="51"/>
        <v>107.59302374499077</v>
      </c>
      <c r="O633" s="78">
        <f t="shared" si="52"/>
        <v>0.13757661137383287</v>
      </c>
    </row>
    <row r="634" spans="2:15" x14ac:dyDescent="0.2">
      <c r="B634" s="81">
        <v>41440</v>
      </c>
      <c r="C634" s="4" t="s">
        <v>19</v>
      </c>
      <c r="D634" s="5">
        <v>7</v>
      </c>
      <c r="E634" s="5">
        <v>3</v>
      </c>
      <c r="F634" s="17" t="s">
        <v>566</v>
      </c>
      <c r="G634" s="2">
        <v>4.4000000000000004</v>
      </c>
      <c r="H634" s="57">
        <v>6.5</v>
      </c>
      <c r="I634" s="6">
        <f t="shared" si="55"/>
        <v>1.1000000000000001</v>
      </c>
      <c r="J634" s="7" t="s">
        <v>16</v>
      </c>
      <c r="K634" s="58"/>
      <c r="L634" s="6">
        <f t="shared" si="53"/>
        <v>783.15897550879072</v>
      </c>
      <c r="M634" s="6">
        <f t="shared" si="54"/>
        <v>889.65199925378147</v>
      </c>
      <c r="N634" s="74">
        <f t="shared" si="51"/>
        <v>106.49302374499075</v>
      </c>
      <c r="O634" s="78">
        <f t="shared" si="52"/>
        <v>0.13597880772011328</v>
      </c>
    </row>
    <row r="635" spans="2:15" x14ac:dyDescent="0.2">
      <c r="B635" s="81">
        <v>41440</v>
      </c>
      <c r="C635" s="4" t="s">
        <v>19</v>
      </c>
      <c r="D635" s="5">
        <v>7</v>
      </c>
      <c r="E635" s="5">
        <v>4</v>
      </c>
      <c r="F635" s="17" t="s">
        <v>567</v>
      </c>
      <c r="G635" s="2">
        <v>5.4</v>
      </c>
      <c r="H635" s="57">
        <v>10</v>
      </c>
      <c r="I635" s="6">
        <f t="shared" si="55"/>
        <v>0.9</v>
      </c>
      <c r="J635" s="7" t="s">
        <v>16</v>
      </c>
      <c r="K635" s="58"/>
      <c r="L635" s="6">
        <f t="shared" si="53"/>
        <v>784.0589755087907</v>
      </c>
      <c r="M635" s="6">
        <f t="shared" si="54"/>
        <v>889.65199925378147</v>
      </c>
      <c r="N635" s="74">
        <f t="shared" si="51"/>
        <v>105.59302374499077</v>
      </c>
      <c r="O635" s="78">
        <f t="shared" si="52"/>
        <v>0.13467484850418232</v>
      </c>
    </row>
    <row r="636" spans="2:15" x14ac:dyDescent="0.2">
      <c r="B636" s="81">
        <v>41440</v>
      </c>
      <c r="C636" s="4" t="s">
        <v>372</v>
      </c>
      <c r="D636" s="5">
        <v>4</v>
      </c>
      <c r="E636" s="5">
        <v>4</v>
      </c>
      <c r="F636" s="17" t="s">
        <v>568</v>
      </c>
      <c r="G636" s="2">
        <v>3.9</v>
      </c>
      <c r="H636" s="57">
        <v>5</v>
      </c>
      <c r="I636" s="6">
        <f t="shared" si="55"/>
        <v>1.3</v>
      </c>
      <c r="J636" s="7" t="s">
        <v>16</v>
      </c>
      <c r="K636" s="58"/>
      <c r="L636" s="6">
        <f t="shared" si="53"/>
        <v>785.35897550879065</v>
      </c>
      <c r="M636" s="6">
        <f t="shared" si="54"/>
        <v>889.65199925378147</v>
      </c>
      <c r="N636" s="74">
        <f t="shared" si="51"/>
        <v>104.29302374499082</v>
      </c>
      <c r="O636" s="78">
        <f t="shared" si="52"/>
        <v>0.13279662803551093</v>
      </c>
    </row>
    <row r="637" spans="2:15" x14ac:dyDescent="0.2">
      <c r="B637" s="81">
        <v>41440</v>
      </c>
      <c r="C637" s="4" t="s">
        <v>372</v>
      </c>
      <c r="D637" s="5">
        <v>4</v>
      </c>
      <c r="E637" s="5">
        <v>6</v>
      </c>
      <c r="F637" s="17" t="s">
        <v>569</v>
      </c>
      <c r="G637" s="2">
        <v>4.8</v>
      </c>
      <c r="H637" s="57">
        <v>10</v>
      </c>
      <c r="I637" s="6">
        <f t="shared" si="55"/>
        <v>1</v>
      </c>
      <c r="J637" s="7">
        <v>3</v>
      </c>
      <c r="K637" s="58"/>
      <c r="L637" s="6">
        <f t="shared" si="53"/>
        <v>786.35897550879065</v>
      </c>
      <c r="M637" s="6">
        <f t="shared" si="54"/>
        <v>889.65199925378147</v>
      </c>
      <c r="N637" s="74">
        <f t="shared" si="51"/>
        <v>103.29302374499082</v>
      </c>
      <c r="O637" s="78">
        <f t="shared" si="52"/>
        <v>0.13135606887192719</v>
      </c>
    </row>
    <row r="638" spans="2:15" x14ac:dyDescent="0.2">
      <c r="B638" s="81">
        <v>41440</v>
      </c>
      <c r="C638" s="4" t="s">
        <v>372</v>
      </c>
      <c r="D638" s="5">
        <v>4</v>
      </c>
      <c r="E638" s="5">
        <v>8</v>
      </c>
      <c r="F638" s="17" t="s">
        <v>415</v>
      </c>
      <c r="G638" s="2">
        <v>4.9000000000000004</v>
      </c>
      <c r="H638" s="57">
        <v>6</v>
      </c>
      <c r="I638" s="6">
        <f t="shared" si="55"/>
        <v>1</v>
      </c>
      <c r="J638" s="7">
        <v>1</v>
      </c>
      <c r="K638" s="58">
        <f>H638*I638</f>
        <v>6</v>
      </c>
      <c r="L638" s="6">
        <f t="shared" si="53"/>
        <v>787.35897550879065</v>
      </c>
      <c r="M638" s="6">
        <f t="shared" si="54"/>
        <v>895.65199925378147</v>
      </c>
      <c r="N638" s="74">
        <f t="shared" si="51"/>
        <v>108.29302374499082</v>
      </c>
      <c r="O638" s="78">
        <f t="shared" si="52"/>
        <v>0.13753958119930235</v>
      </c>
    </row>
    <row r="639" spans="2:15" x14ac:dyDescent="0.2">
      <c r="B639" s="81">
        <v>41440</v>
      </c>
      <c r="C639" s="4" t="s">
        <v>206</v>
      </c>
      <c r="D639" s="5">
        <v>8</v>
      </c>
      <c r="E639" s="5">
        <v>2</v>
      </c>
      <c r="F639" s="17" t="s">
        <v>570</v>
      </c>
      <c r="G639" s="2">
        <v>2</v>
      </c>
      <c r="H639" s="57">
        <v>6</v>
      </c>
      <c r="I639" s="6">
        <f t="shared" si="55"/>
        <v>2.5</v>
      </c>
      <c r="J639" s="7">
        <v>2</v>
      </c>
      <c r="K639" s="58"/>
      <c r="L639" s="6">
        <f t="shared" si="53"/>
        <v>789.85897550879065</v>
      </c>
      <c r="M639" s="6">
        <f t="shared" si="54"/>
        <v>895.65199925378147</v>
      </c>
      <c r="N639" s="74">
        <f t="shared" si="51"/>
        <v>105.79302374499082</v>
      </c>
      <c r="O639" s="78">
        <f t="shared" si="52"/>
        <v>0.133939129674185</v>
      </c>
    </row>
    <row r="640" spans="2:15" x14ac:dyDescent="0.2">
      <c r="B640" s="81">
        <v>41440</v>
      </c>
      <c r="C640" s="4" t="s">
        <v>558</v>
      </c>
      <c r="D640" s="5">
        <v>9</v>
      </c>
      <c r="E640" s="5">
        <v>11</v>
      </c>
      <c r="F640" s="17" t="s">
        <v>486</v>
      </c>
      <c r="G640" s="2">
        <v>5.4</v>
      </c>
      <c r="H640" s="57">
        <v>8</v>
      </c>
      <c r="I640" s="6">
        <f t="shared" si="55"/>
        <v>0.9</v>
      </c>
      <c r="J640" s="7" t="s">
        <v>16</v>
      </c>
      <c r="K640" s="58"/>
      <c r="L640" s="6">
        <f t="shared" si="53"/>
        <v>790.75897550879063</v>
      </c>
      <c r="M640" s="6">
        <f t="shared" si="54"/>
        <v>895.65199925378147</v>
      </c>
      <c r="N640" s="74">
        <f t="shared" si="51"/>
        <v>104.89302374499084</v>
      </c>
      <c r="O640" s="78">
        <f t="shared" si="52"/>
        <v>0.13264854019203576</v>
      </c>
    </row>
    <row r="641" spans="2:15" x14ac:dyDescent="0.2">
      <c r="B641" s="81">
        <v>41440</v>
      </c>
      <c r="C641" s="4" t="s">
        <v>14</v>
      </c>
      <c r="D641" s="5">
        <v>8</v>
      </c>
      <c r="E641" s="5">
        <v>4</v>
      </c>
      <c r="F641" s="17" t="s">
        <v>571</v>
      </c>
      <c r="G641" s="2">
        <v>4.0999999999999996</v>
      </c>
      <c r="H641" s="57">
        <v>12</v>
      </c>
      <c r="I641" s="6">
        <f t="shared" si="55"/>
        <v>1.2</v>
      </c>
      <c r="J641" s="7" t="s">
        <v>16</v>
      </c>
      <c r="K641" s="58"/>
      <c r="L641" s="6">
        <f t="shared" si="53"/>
        <v>791.95897550879067</v>
      </c>
      <c r="M641" s="6">
        <f t="shared" si="54"/>
        <v>895.65199925378147</v>
      </c>
      <c r="N641" s="74">
        <f t="shared" si="51"/>
        <v>103.6930237449908</v>
      </c>
      <c r="O641" s="78">
        <f t="shared" si="52"/>
        <v>0.13093231714227829</v>
      </c>
    </row>
    <row r="642" spans="2:15" x14ac:dyDescent="0.2">
      <c r="B642" s="81">
        <v>41440</v>
      </c>
      <c r="C642" s="4" t="s">
        <v>19</v>
      </c>
      <c r="D642" s="5">
        <v>8</v>
      </c>
      <c r="E642" s="5">
        <v>3</v>
      </c>
      <c r="F642" s="17" t="s">
        <v>283</v>
      </c>
      <c r="G642" s="2">
        <v>3.5</v>
      </c>
      <c r="H642" s="57">
        <v>5</v>
      </c>
      <c r="I642" s="6">
        <f t="shared" si="55"/>
        <v>1.4</v>
      </c>
      <c r="J642" s="7" t="s">
        <v>16</v>
      </c>
      <c r="K642" s="58"/>
      <c r="L642" s="6">
        <f t="shared" si="53"/>
        <v>793.35897550879065</v>
      </c>
      <c r="M642" s="6">
        <f t="shared" si="54"/>
        <v>895.65199925378147</v>
      </c>
      <c r="N642" s="74">
        <f t="shared" si="51"/>
        <v>102.29302374499082</v>
      </c>
      <c r="O642" s="78">
        <f t="shared" si="52"/>
        <v>0.12893661873477774</v>
      </c>
    </row>
    <row r="643" spans="2:15" x14ac:dyDescent="0.2">
      <c r="B643" s="81">
        <v>41440</v>
      </c>
      <c r="C643" s="4" t="s">
        <v>19</v>
      </c>
      <c r="D643" s="5">
        <v>8</v>
      </c>
      <c r="E643" s="5">
        <v>6</v>
      </c>
      <c r="F643" s="17" t="s">
        <v>572</v>
      </c>
      <c r="G643" s="2">
        <v>3.9</v>
      </c>
      <c r="H643" s="57">
        <v>6</v>
      </c>
      <c r="I643" s="6">
        <f t="shared" ref="I643:I674" si="56">ROUND(5/G643,1)</f>
        <v>1.3</v>
      </c>
      <c r="J643" s="7">
        <v>1</v>
      </c>
      <c r="K643" s="58">
        <f>H643*I643</f>
        <v>7.8000000000000007</v>
      </c>
      <c r="L643" s="6">
        <f t="shared" si="53"/>
        <v>794.6589755087906</v>
      </c>
      <c r="M643" s="6">
        <f t="shared" si="54"/>
        <v>903.45199925378142</v>
      </c>
      <c r="N643" s="74">
        <f t="shared" si="51"/>
        <v>108.79302374499082</v>
      </c>
      <c r="O643" s="78">
        <f t="shared" si="52"/>
        <v>0.13690529786734579</v>
      </c>
    </row>
    <row r="644" spans="2:15" x14ac:dyDescent="0.2">
      <c r="B644" s="81">
        <v>41440</v>
      </c>
      <c r="C644" s="4" t="s">
        <v>372</v>
      </c>
      <c r="D644" s="5">
        <v>6</v>
      </c>
      <c r="E644" s="5">
        <v>6</v>
      </c>
      <c r="F644" s="17" t="s">
        <v>480</v>
      </c>
      <c r="G644" s="2">
        <v>5.0999999999999996</v>
      </c>
      <c r="H644" s="57">
        <v>8.5</v>
      </c>
      <c r="I644" s="6">
        <f t="shared" si="56"/>
        <v>1</v>
      </c>
      <c r="J644" s="7" t="s">
        <v>16</v>
      </c>
      <c r="K644" s="58"/>
      <c r="L644" s="6">
        <f t="shared" si="53"/>
        <v>795.6589755087906</v>
      </c>
      <c r="M644" s="6">
        <f t="shared" si="54"/>
        <v>903.45199925378142</v>
      </c>
      <c r="N644" s="74">
        <f t="shared" ref="N644:N707" si="57">M644-L644</f>
        <v>107.79302374499082</v>
      </c>
      <c r="O644" s="78">
        <f t="shared" ref="O644:O707" si="58">N644/L644</f>
        <v>0.13547641271320002</v>
      </c>
    </row>
    <row r="645" spans="2:15" x14ac:dyDescent="0.2">
      <c r="B645" s="81">
        <v>41440</v>
      </c>
      <c r="C645" s="4" t="s">
        <v>372</v>
      </c>
      <c r="D645" s="5">
        <v>6</v>
      </c>
      <c r="E645" s="5">
        <v>1</v>
      </c>
      <c r="F645" s="17" t="s">
        <v>573</v>
      </c>
      <c r="G645" s="2">
        <v>6</v>
      </c>
      <c r="H645" s="57">
        <v>9</v>
      </c>
      <c r="I645" s="6">
        <f t="shared" si="56"/>
        <v>0.8</v>
      </c>
      <c r="J645" s="7" t="s">
        <v>16</v>
      </c>
      <c r="K645" s="58"/>
      <c r="L645" s="6">
        <f t="shared" ref="L645:L708" si="59">L644+I645</f>
        <v>796.45897550879056</v>
      </c>
      <c r="M645" s="6">
        <f t="shared" ref="M645:M708" si="60">M644+K645</f>
        <v>903.45199925378142</v>
      </c>
      <c r="N645" s="74">
        <f t="shared" si="57"/>
        <v>106.99302374499086</v>
      </c>
      <c r="O645" s="78">
        <f t="shared" si="58"/>
        <v>0.13433588801813934</v>
      </c>
    </row>
    <row r="646" spans="2:15" x14ac:dyDescent="0.2">
      <c r="B646" s="81">
        <v>41440</v>
      </c>
      <c r="C646" s="4" t="s">
        <v>372</v>
      </c>
      <c r="D646" s="5">
        <v>7</v>
      </c>
      <c r="E646" s="5">
        <v>4</v>
      </c>
      <c r="F646" s="17" t="s">
        <v>574</v>
      </c>
      <c r="G646" s="2">
        <v>4.8</v>
      </c>
      <c r="H646" s="57">
        <v>6.5</v>
      </c>
      <c r="I646" s="6">
        <f t="shared" si="56"/>
        <v>1</v>
      </c>
      <c r="J646" s="7">
        <v>2</v>
      </c>
      <c r="K646" s="58"/>
      <c r="L646" s="6">
        <f t="shared" si="59"/>
        <v>797.45897550879056</v>
      </c>
      <c r="M646" s="6">
        <f t="shared" si="60"/>
        <v>903.45199925378142</v>
      </c>
      <c r="N646" s="74">
        <f t="shared" si="57"/>
        <v>105.99302374499086</v>
      </c>
      <c r="O646" s="78">
        <f t="shared" si="58"/>
        <v>0.13291345009612032</v>
      </c>
    </row>
    <row r="647" spans="2:15" x14ac:dyDescent="0.2">
      <c r="B647" s="81">
        <v>41444</v>
      </c>
      <c r="C647" s="4" t="s">
        <v>58</v>
      </c>
      <c r="D647" s="5">
        <v>5</v>
      </c>
      <c r="E647" s="5">
        <v>3</v>
      </c>
      <c r="F647" s="17" t="s">
        <v>575</v>
      </c>
      <c r="G647" s="2">
        <v>4.3</v>
      </c>
      <c r="H647" s="57">
        <v>9</v>
      </c>
      <c r="I647" s="6">
        <f t="shared" si="56"/>
        <v>1.2</v>
      </c>
      <c r="J647" s="7" t="s">
        <v>16</v>
      </c>
      <c r="K647" s="58"/>
      <c r="L647" s="6">
        <f t="shared" si="59"/>
        <v>798.6589755087906</v>
      </c>
      <c r="M647" s="6">
        <f t="shared" si="60"/>
        <v>903.45199925378142</v>
      </c>
      <c r="N647" s="74">
        <f t="shared" si="57"/>
        <v>104.79302374499082</v>
      </c>
      <c r="O647" s="78">
        <f t="shared" si="58"/>
        <v>0.13121122651658898</v>
      </c>
    </row>
    <row r="648" spans="2:15" x14ac:dyDescent="0.2">
      <c r="B648" s="81">
        <v>41444</v>
      </c>
      <c r="C648" s="4" t="s">
        <v>58</v>
      </c>
      <c r="D648" s="5">
        <v>5</v>
      </c>
      <c r="E648" s="5">
        <v>2</v>
      </c>
      <c r="F648" s="17" t="s">
        <v>576</v>
      </c>
      <c r="G648" s="2">
        <v>5.7</v>
      </c>
      <c r="H648" s="57">
        <v>6</v>
      </c>
      <c r="I648" s="6">
        <f t="shared" si="56"/>
        <v>0.9</v>
      </c>
      <c r="J648" s="7">
        <v>2</v>
      </c>
      <c r="K648" s="58"/>
      <c r="L648" s="6">
        <f t="shared" si="59"/>
        <v>799.55897550879058</v>
      </c>
      <c r="M648" s="6">
        <f t="shared" si="60"/>
        <v>903.45199925378142</v>
      </c>
      <c r="N648" s="74">
        <f t="shared" si="57"/>
        <v>103.89302374499084</v>
      </c>
      <c r="O648" s="78">
        <f t="shared" si="58"/>
        <v>0.12993791193311244</v>
      </c>
    </row>
    <row r="649" spans="2:15" x14ac:dyDescent="0.2">
      <c r="B649" s="81">
        <v>41444</v>
      </c>
      <c r="C649" s="4" t="s">
        <v>58</v>
      </c>
      <c r="D649" s="5">
        <v>6</v>
      </c>
      <c r="E649" s="5">
        <v>1</v>
      </c>
      <c r="F649" s="17" t="s">
        <v>577</v>
      </c>
      <c r="G649" s="2">
        <v>3.3</v>
      </c>
      <c r="H649" s="57">
        <v>7</v>
      </c>
      <c r="I649" s="6">
        <f t="shared" si="56"/>
        <v>1.5</v>
      </c>
      <c r="J649" s="7" t="s">
        <v>16</v>
      </c>
      <c r="K649" s="58"/>
      <c r="L649" s="6">
        <f t="shared" si="59"/>
        <v>801.05897550879058</v>
      </c>
      <c r="M649" s="6">
        <f t="shared" si="60"/>
        <v>903.45199925378142</v>
      </c>
      <c r="N649" s="74">
        <f t="shared" si="57"/>
        <v>102.39302374499084</v>
      </c>
      <c r="O649" s="78">
        <f t="shared" si="58"/>
        <v>0.12782207911715385</v>
      </c>
    </row>
    <row r="650" spans="2:15" x14ac:dyDescent="0.2">
      <c r="B650" s="81">
        <v>41444</v>
      </c>
      <c r="C650" s="4" t="s">
        <v>58</v>
      </c>
      <c r="D650" s="5">
        <v>7</v>
      </c>
      <c r="E650" s="5">
        <v>2</v>
      </c>
      <c r="F650" s="17" t="s">
        <v>578</v>
      </c>
      <c r="G650" s="2">
        <v>3</v>
      </c>
      <c r="H650" s="57">
        <v>13</v>
      </c>
      <c r="I650" s="6">
        <f t="shared" si="56"/>
        <v>1.7</v>
      </c>
      <c r="J650" s="7" t="s">
        <v>16</v>
      </c>
      <c r="K650" s="58"/>
      <c r="L650" s="6">
        <f t="shared" si="59"/>
        <v>802.75897550879063</v>
      </c>
      <c r="M650" s="6">
        <f t="shared" si="60"/>
        <v>903.45199925378142</v>
      </c>
      <c r="N650" s="74">
        <f t="shared" si="57"/>
        <v>100.6930237449908</v>
      </c>
      <c r="O650" s="78">
        <f t="shared" si="58"/>
        <v>0.12543369406884713</v>
      </c>
    </row>
    <row r="651" spans="2:15" x14ac:dyDescent="0.2">
      <c r="B651" s="81">
        <v>41444</v>
      </c>
      <c r="C651" s="4" t="s">
        <v>58</v>
      </c>
      <c r="D651" s="5">
        <v>8</v>
      </c>
      <c r="E651" s="5">
        <v>11</v>
      </c>
      <c r="F651" s="17" t="s">
        <v>579</v>
      </c>
      <c r="G651" s="2">
        <v>3</v>
      </c>
      <c r="H651" s="57">
        <v>3.8</v>
      </c>
      <c r="I651" s="6">
        <f t="shared" si="56"/>
        <v>1.7</v>
      </c>
      <c r="J651" s="7" t="s">
        <v>16</v>
      </c>
      <c r="K651" s="58"/>
      <c r="L651" s="6">
        <f t="shared" si="59"/>
        <v>804.45897550879067</v>
      </c>
      <c r="M651" s="6">
        <f t="shared" si="60"/>
        <v>903.45199925378142</v>
      </c>
      <c r="N651" s="74">
        <f t="shared" si="57"/>
        <v>98.993023744990751</v>
      </c>
      <c r="O651" s="78">
        <f t="shared" si="58"/>
        <v>0.12305540339379184</v>
      </c>
    </row>
    <row r="652" spans="2:15" x14ac:dyDescent="0.2">
      <c r="B652" s="81">
        <v>41444</v>
      </c>
      <c r="C652" s="4" t="s">
        <v>372</v>
      </c>
      <c r="D652" s="5">
        <v>4</v>
      </c>
      <c r="E652" s="5">
        <v>5</v>
      </c>
      <c r="F652" s="17" t="s">
        <v>580</v>
      </c>
      <c r="G652" s="2">
        <v>5.3</v>
      </c>
      <c r="H652" s="57">
        <v>9</v>
      </c>
      <c r="I652" s="6">
        <f t="shared" si="56"/>
        <v>0.9</v>
      </c>
      <c r="J652" s="7" t="s">
        <v>16</v>
      </c>
      <c r="K652" s="58"/>
      <c r="L652" s="6">
        <f t="shared" si="59"/>
        <v>805.35897550879065</v>
      </c>
      <c r="M652" s="6">
        <f t="shared" si="60"/>
        <v>903.45199925378142</v>
      </c>
      <c r="N652" s="74">
        <f t="shared" si="57"/>
        <v>98.093023744990774</v>
      </c>
      <c r="O652" s="78">
        <f t="shared" si="58"/>
        <v>0.12180037316032877</v>
      </c>
    </row>
    <row r="653" spans="2:15" x14ac:dyDescent="0.2">
      <c r="B653" s="81">
        <v>41444</v>
      </c>
      <c r="C653" s="4" t="s">
        <v>372</v>
      </c>
      <c r="D653" s="5">
        <v>4</v>
      </c>
      <c r="E653" s="5">
        <v>10</v>
      </c>
      <c r="F653" s="17" t="s">
        <v>581</v>
      </c>
      <c r="G653" s="2">
        <v>5.5</v>
      </c>
      <c r="H653" s="57">
        <v>7</v>
      </c>
      <c r="I653" s="6">
        <f t="shared" si="56"/>
        <v>0.9</v>
      </c>
      <c r="J653" s="7">
        <v>1</v>
      </c>
      <c r="K653" s="58">
        <f>I653*H653</f>
        <v>6.3</v>
      </c>
      <c r="L653" s="6">
        <f t="shared" si="59"/>
        <v>806.25897550879063</v>
      </c>
      <c r="M653" s="6">
        <f t="shared" si="60"/>
        <v>909.75199925378138</v>
      </c>
      <c r="N653" s="74">
        <f t="shared" si="57"/>
        <v>103.49302374499075</v>
      </c>
      <c r="O653" s="78">
        <f t="shared" si="58"/>
        <v>0.12836201132481206</v>
      </c>
    </row>
    <row r="654" spans="2:15" x14ac:dyDescent="0.2">
      <c r="B654" s="81">
        <v>41444</v>
      </c>
      <c r="C654" s="4" t="s">
        <v>58</v>
      </c>
      <c r="D654" s="5">
        <v>9</v>
      </c>
      <c r="E654" s="5">
        <v>3</v>
      </c>
      <c r="F654" s="17" t="s">
        <v>582</v>
      </c>
      <c r="G654" s="2">
        <v>6</v>
      </c>
      <c r="H654" s="57">
        <v>21</v>
      </c>
      <c r="I654" s="6">
        <f t="shared" si="56"/>
        <v>0.8</v>
      </c>
      <c r="J654" s="7">
        <v>2</v>
      </c>
      <c r="K654" s="58"/>
      <c r="L654" s="6">
        <f t="shared" si="59"/>
        <v>807.05897550879058</v>
      </c>
      <c r="M654" s="6">
        <f t="shared" si="60"/>
        <v>909.75199925378138</v>
      </c>
      <c r="N654" s="74">
        <f t="shared" si="57"/>
        <v>102.6930237449908</v>
      </c>
      <c r="O654" s="78">
        <f t="shared" si="58"/>
        <v>0.12724351857960628</v>
      </c>
    </row>
    <row r="655" spans="2:15" x14ac:dyDescent="0.2">
      <c r="B655" s="81">
        <v>41444</v>
      </c>
      <c r="C655" s="4" t="s">
        <v>372</v>
      </c>
      <c r="D655" s="5">
        <v>5</v>
      </c>
      <c r="E655" s="5">
        <v>4</v>
      </c>
      <c r="F655" s="17" t="s">
        <v>583</v>
      </c>
      <c r="G655" s="2">
        <v>2.9</v>
      </c>
      <c r="H655" s="57">
        <v>3.3</v>
      </c>
      <c r="I655" s="6">
        <f t="shared" si="56"/>
        <v>1.7</v>
      </c>
      <c r="J655" s="7">
        <v>2</v>
      </c>
      <c r="K655" s="58"/>
      <c r="L655" s="6">
        <f t="shared" si="59"/>
        <v>808.75897550879063</v>
      </c>
      <c r="M655" s="6">
        <f t="shared" si="60"/>
        <v>909.75199925378138</v>
      </c>
      <c r="N655" s="74">
        <f t="shared" si="57"/>
        <v>100.99302374499075</v>
      </c>
      <c r="O655" s="78">
        <f t="shared" si="58"/>
        <v>0.12487406854614008</v>
      </c>
    </row>
    <row r="656" spans="2:15" x14ac:dyDescent="0.2">
      <c r="B656" s="81">
        <v>41444</v>
      </c>
      <c r="C656" s="4" t="s">
        <v>372</v>
      </c>
      <c r="D656" s="5">
        <v>5</v>
      </c>
      <c r="E656" s="5">
        <v>3</v>
      </c>
      <c r="F656" s="17" t="s">
        <v>584</v>
      </c>
      <c r="G656" s="2">
        <v>4.2</v>
      </c>
      <c r="H656" s="57">
        <v>26</v>
      </c>
      <c r="I656" s="6">
        <f t="shared" si="56"/>
        <v>1.2</v>
      </c>
      <c r="J656" s="7">
        <v>1</v>
      </c>
      <c r="K656" s="58">
        <f>I656*H656</f>
        <v>31.2</v>
      </c>
      <c r="L656" s="6">
        <f t="shared" si="59"/>
        <v>809.95897550879067</v>
      </c>
      <c r="M656" s="6">
        <f t="shared" si="60"/>
        <v>940.95199925378142</v>
      </c>
      <c r="N656" s="74">
        <f t="shared" si="57"/>
        <v>130.99302374499075</v>
      </c>
      <c r="O656" s="78">
        <f t="shared" si="58"/>
        <v>0.16172797352199852</v>
      </c>
    </row>
    <row r="657" spans="2:15" x14ac:dyDescent="0.2">
      <c r="B657" s="81">
        <v>41444</v>
      </c>
      <c r="C657" s="4" t="s">
        <v>372</v>
      </c>
      <c r="D657" s="5">
        <v>6</v>
      </c>
      <c r="E657" s="5">
        <v>8</v>
      </c>
      <c r="F657" s="17" t="s">
        <v>585</v>
      </c>
      <c r="G657" s="2">
        <v>2.4</v>
      </c>
      <c r="H657" s="57">
        <v>3.4</v>
      </c>
      <c r="I657" s="6">
        <f t="shared" si="56"/>
        <v>2.1</v>
      </c>
      <c r="J657" s="7">
        <v>1</v>
      </c>
      <c r="K657" s="58">
        <f>I657*H657</f>
        <v>7.14</v>
      </c>
      <c r="L657" s="6">
        <f t="shared" si="59"/>
        <v>812.0589755087907</v>
      </c>
      <c r="M657" s="6">
        <f t="shared" si="60"/>
        <v>948.09199925378141</v>
      </c>
      <c r="N657" s="74">
        <f t="shared" si="57"/>
        <v>136.03302374499071</v>
      </c>
      <c r="O657" s="78">
        <f t="shared" si="58"/>
        <v>0.16751618767560575</v>
      </c>
    </row>
    <row r="658" spans="2:15" x14ac:dyDescent="0.2">
      <c r="B658" s="81">
        <v>41444</v>
      </c>
      <c r="C658" s="4" t="s">
        <v>372</v>
      </c>
      <c r="D658" s="5">
        <v>6</v>
      </c>
      <c r="E658" s="5">
        <v>3</v>
      </c>
      <c r="F658" s="17" t="s">
        <v>551</v>
      </c>
      <c r="G658" s="2">
        <v>4.2</v>
      </c>
      <c r="H658" s="57">
        <v>5</v>
      </c>
      <c r="I658" s="6">
        <f t="shared" si="56"/>
        <v>1.2</v>
      </c>
      <c r="J658" s="7" t="s">
        <v>16</v>
      </c>
      <c r="K658" s="58"/>
      <c r="L658" s="6">
        <f t="shared" si="59"/>
        <v>813.25897550879074</v>
      </c>
      <c r="M658" s="6">
        <f t="shared" si="60"/>
        <v>948.09199925378141</v>
      </c>
      <c r="N658" s="74">
        <f t="shared" si="57"/>
        <v>134.83302374499067</v>
      </c>
      <c r="O658" s="78">
        <f t="shared" si="58"/>
        <v>0.16579346531114089</v>
      </c>
    </row>
    <row r="659" spans="2:15" x14ac:dyDescent="0.2">
      <c r="B659" s="81">
        <v>41444</v>
      </c>
      <c r="C659" s="4" t="s">
        <v>372</v>
      </c>
      <c r="D659" s="5">
        <v>8</v>
      </c>
      <c r="E659" s="5">
        <v>9</v>
      </c>
      <c r="F659" s="17" t="s">
        <v>586</v>
      </c>
      <c r="G659" s="2">
        <v>5.6</v>
      </c>
      <c r="H659" s="57">
        <v>11</v>
      </c>
      <c r="I659" s="6">
        <f t="shared" si="56"/>
        <v>0.9</v>
      </c>
      <c r="J659" s="7">
        <v>3</v>
      </c>
      <c r="K659" s="58"/>
      <c r="L659" s="6">
        <f t="shared" si="59"/>
        <v>814.15897550879072</v>
      </c>
      <c r="M659" s="6">
        <f t="shared" si="60"/>
        <v>948.09199925378141</v>
      </c>
      <c r="N659" s="74">
        <f t="shared" si="57"/>
        <v>133.93302374499069</v>
      </c>
      <c r="O659" s="78">
        <f t="shared" si="58"/>
        <v>0.16450475616422727</v>
      </c>
    </row>
    <row r="660" spans="2:15" x14ac:dyDescent="0.2">
      <c r="B660" s="81">
        <v>41355</v>
      </c>
      <c r="C660" s="24" t="s">
        <v>30</v>
      </c>
      <c r="D660" s="5">
        <v>2</v>
      </c>
      <c r="E660" s="5">
        <v>10</v>
      </c>
      <c r="F660" s="17" t="s">
        <v>347</v>
      </c>
      <c r="G660" s="2">
        <v>5.0999999999999996</v>
      </c>
      <c r="H660" s="57">
        <v>11</v>
      </c>
      <c r="I660" s="6">
        <f t="shared" si="56"/>
        <v>1</v>
      </c>
      <c r="J660" s="7" t="s">
        <v>16</v>
      </c>
      <c r="K660" s="58"/>
      <c r="L660" s="6">
        <f t="shared" si="59"/>
        <v>815.15897550879072</v>
      </c>
      <c r="M660" s="6">
        <f t="shared" si="60"/>
        <v>948.09199925378141</v>
      </c>
      <c r="N660" s="74">
        <f t="shared" si="57"/>
        <v>132.93302374499069</v>
      </c>
      <c r="O660" s="78">
        <f t="shared" si="58"/>
        <v>0.1630761946306474</v>
      </c>
    </row>
    <row r="661" spans="2:15" x14ac:dyDescent="0.2">
      <c r="B661" s="81">
        <v>41355</v>
      </c>
      <c r="C661" s="24" t="s">
        <v>17</v>
      </c>
      <c r="D661" s="5">
        <v>3</v>
      </c>
      <c r="E661" s="5">
        <v>8</v>
      </c>
      <c r="F661" s="17" t="s">
        <v>587</v>
      </c>
      <c r="G661" s="2">
        <v>5.3</v>
      </c>
      <c r="H661" s="57">
        <v>6</v>
      </c>
      <c r="I661" s="6">
        <f t="shared" si="56"/>
        <v>0.9</v>
      </c>
      <c r="J661" s="7" t="s">
        <v>16</v>
      </c>
      <c r="K661" s="58"/>
      <c r="L661" s="6">
        <f t="shared" si="59"/>
        <v>816.0589755087907</v>
      </c>
      <c r="M661" s="6">
        <f t="shared" si="60"/>
        <v>948.09199925378141</v>
      </c>
      <c r="N661" s="74">
        <f t="shared" si="57"/>
        <v>132.03302374499071</v>
      </c>
      <c r="O661" s="78">
        <f t="shared" si="58"/>
        <v>0.16179348271081964</v>
      </c>
    </row>
    <row r="662" spans="2:15" x14ac:dyDescent="0.2">
      <c r="B662" s="81">
        <v>41355</v>
      </c>
      <c r="C662" s="24" t="s">
        <v>17</v>
      </c>
      <c r="D662" s="5">
        <v>4</v>
      </c>
      <c r="E662" s="5">
        <v>2</v>
      </c>
      <c r="F662" s="17" t="s">
        <v>588</v>
      </c>
      <c r="G662" s="2">
        <v>2.8</v>
      </c>
      <c r="H662" s="57">
        <v>3</v>
      </c>
      <c r="I662" s="6">
        <f t="shared" si="56"/>
        <v>1.8</v>
      </c>
      <c r="J662" s="7">
        <v>1</v>
      </c>
      <c r="K662" s="58">
        <f>I662*H662</f>
        <v>5.4</v>
      </c>
      <c r="L662" s="6">
        <f t="shared" si="59"/>
        <v>817.85897550879065</v>
      </c>
      <c r="M662" s="6">
        <f t="shared" si="60"/>
        <v>953.49199925378139</v>
      </c>
      <c r="N662" s="74">
        <f t="shared" si="57"/>
        <v>135.63302374499074</v>
      </c>
      <c r="O662" s="78">
        <f t="shared" si="58"/>
        <v>0.16583913340391396</v>
      </c>
    </row>
    <row r="663" spans="2:15" x14ac:dyDescent="0.2">
      <c r="B663" s="81">
        <v>41355</v>
      </c>
      <c r="C663" s="24" t="s">
        <v>17</v>
      </c>
      <c r="D663" s="5">
        <v>4</v>
      </c>
      <c r="E663" s="5">
        <v>6</v>
      </c>
      <c r="F663" s="17" t="s">
        <v>589</v>
      </c>
      <c r="G663" s="2">
        <v>5.4</v>
      </c>
      <c r="H663" s="57">
        <v>18</v>
      </c>
      <c r="I663" s="6">
        <f t="shared" si="56"/>
        <v>0.9</v>
      </c>
      <c r="J663" s="7">
        <v>2</v>
      </c>
      <c r="K663" s="58"/>
      <c r="L663" s="6">
        <f t="shared" si="59"/>
        <v>818.75897550879063</v>
      </c>
      <c r="M663" s="6">
        <f t="shared" si="60"/>
        <v>953.49199925378139</v>
      </c>
      <c r="N663" s="74">
        <f t="shared" si="57"/>
        <v>134.73302374499076</v>
      </c>
      <c r="O663" s="78">
        <f t="shared" si="58"/>
        <v>0.16455761435929955</v>
      </c>
    </row>
    <row r="664" spans="2:15" x14ac:dyDescent="0.2">
      <c r="B664" s="81">
        <v>41355</v>
      </c>
      <c r="C664" s="24" t="s">
        <v>17</v>
      </c>
      <c r="D664" s="5">
        <v>5</v>
      </c>
      <c r="E664" s="5">
        <v>3</v>
      </c>
      <c r="F664" s="17" t="s">
        <v>590</v>
      </c>
      <c r="G664" s="2">
        <v>4.9000000000000004</v>
      </c>
      <c r="H664" s="57">
        <v>5</v>
      </c>
      <c r="I664" s="6">
        <f t="shared" si="56"/>
        <v>1</v>
      </c>
      <c r="J664" s="7">
        <v>1</v>
      </c>
      <c r="K664" s="58">
        <f>I664*H664</f>
        <v>5</v>
      </c>
      <c r="L664" s="6">
        <f t="shared" si="59"/>
        <v>819.75897550879063</v>
      </c>
      <c r="M664" s="6">
        <f t="shared" si="60"/>
        <v>958.49199925378139</v>
      </c>
      <c r="N664" s="74">
        <f t="shared" si="57"/>
        <v>138.73302374499076</v>
      </c>
      <c r="O664" s="78">
        <f t="shared" si="58"/>
        <v>0.16923635835628989</v>
      </c>
    </row>
    <row r="665" spans="2:15" x14ac:dyDescent="0.2">
      <c r="B665" s="81">
        <v>41355</v>
      </c>
      <c r="C665" s="24" t="s">
        <v>17</v>
      </c>
      <c r="D665" s="5">
        <v>6</v>
      </c>
      <c r="E665" s="5">
        <v>12</v>
      </c>
      <c r="F665" s="17" t="s">
        <v>525</v>
      </c>
      <c r="G665" s="2">
        <v>3.6</v>
      </c>
      <c r="H665" s="57">
        <v>4.5999999999999996</v>
      </c>
      <c r="I665" s="6">
        <f t="shared" si="56"/>
        <v>1.4</v>
      </c>
      <c r="J665" s="7">
        <v>3</v>
      </c>
      <c r="K665" s="58"/>
      <c r="L665" s="6">
        <f t="shared" si="59"/>
        <v>821.1589755087906</v>
      </c>
      <c r="M665" s="6">
        <f t="shared" si="60"/>
        <v>958.49199925378139</v>
      </c>
      <c r="N665" s="74">
        <f t="shared" si="57"/>
        <v>137.33302374499078</v>
      </c>
      <c r="O665" s="78">
        <f t="shared" si="58"/>
        <v>0.16724291865640165</v>
      </c>
    </row>
    <row r="666" spans="2:15" x14ac:dyDescent="0.2">
      <c r="B666" s="81">
        <v>41355</v>
      </c>
      <c r="C666" s="24" t="s">
        <v>17</v>
      </c>
      <c r="D666" s="5">
        <v>6</v>
      </c>
      <c r="E666" s="5">
        <v>2</v>
      </c>
      <c r="F666" s="17" t="s">
        <v>591</v>
      </c>
      <c r="G666" s="2">
        <v>4</v>
      </c>
      <c r="H666" s="57">
        <v>7.5</v>
      </c>
      <c r="I666" s="6">
        <f t="shared" si="56"/>
        <v>1.3</v>
      </c>
      <c r="J666" s="7">
        <v>1</v>
      </c>
      <c r="K666" s="58">
        <f>I666*H666</f>
        <v>9.75</v>
      </c>
      <c r="L666" s="6">
        <f t="shared" si="59"/>
        <v>822.45897550879056</v>
      </c>
      <c r="M666" s="6">
        <f t="shared" si="60"/>
        <v>968.24199925378139</v>
      </c>
      <c r="N666" s="74">
        <f t="shared" si="57"/>
        <v>145.78302374499083</v>
      </c>
      <c r="O666" s="78">
        <f t="shared" si="58"/>
        <v>0.17725263883807257</v>
      </c>
    </row>
    <row r="667" spans="2:15" x14ac:dyDescent="0.2">
      <c r="B667" s="81">
        <v>41355</v>
      </c>
      <c r="C667" s="24" t="s">
        <v>17</v>
      </c>
      <c r="D667" s="5">
        <v>7</v>
      </c>
      <c r="E667" s="5">
        <v>2</v>
      </c>
      <c r="F667" s="17" t="s">
        <v>592</v>
      </c>
      <c r="G667" s="2">
        <v>6</v>
      </c>
      <c r="H667" s="57">
        <v>12</v>
      </c>
      <c r="I667" s="6">
        <f t="shared" si="56"/>
        <v>0.8</v>
      </c>
      <c r="J667" s="7" t="s">
        <v>16</v>
      </c>
      <c r="K667" s="58"/>
      <c r="L667" s="6">
        <f t="shared" si="59"/>
        <v>823.25897550879051</v>
      </c>
      <c r="M667" s="6">
        <f t="shared" si="60"/>
        <v>968.24199925378139</v>
      </c>
      <c r="N667" s="74">
        <f t="shared" si="57"/>
        <v>144.98302374499087</v>
      </c>
      <c r="O667" s="78">
        <f t="shared" si="58"/>
        <v>0.17610864631677833</v>
      </c>
    </row>
    <row r="668" spans="2:15" x14ac:dyDescent="0.2">
      <c r="B668" s="81">
        <v>41355</v>
      </c>
      <c r="C668" s="24" t="s">
        <v>30</v>
      </c>
      <c r="D668" s="5">
        <v>7</v>
      </c>
      <c r="E668" s="5">
        <v>3</v>
      </c>
      <c r="F668" s="17" t="s">
        <v>534</v>
      </c>
      <c r="G668" s="2">
        <v>4.2</v>
      </c>
      <c r="H668" s="57">
        <v>5</v>
      </c>
      <c r="I668" s="6">
        <f t="shared" si="56"/>
        <v>1.2</v>
      </c>
      <c r="J668" s="7">
        <v>1</v>
      </c>
      <c r="K668" s="58">
        <f>I668*H668</f>
        <v>6</v>
      </c>
      <c r="L668" s="6">
        <f t="shared" si="59"/>
        <v>824.45897550879056</v>
      </c>
      <c r="M668" s="6">
        <f t="shared" si="60"/>
        <v>974.24199925378139</v>
      </c>
      <c r="N668" s="74">
        <f t="shared" si="57"/>
        <v>149.78302374499083</v>
      </c>
      <c r="O668" s="78">
        <f t="shared" si="58"/>
        <v>0.1816743200018614</v>
      </c>
    </row>
    <row r="669" spans="2:15" x14ac:dyDescent="0.2">
      <c r="B669" s="81">
        <v>41355</v>
      </c>
      <c r="C669" s="24" t="s">
        <v>30</v>
      </c>
      <c r="D669" s="5">
        <v>7</v>
      </c>
      <c r="E669" s="5">
        <v>8</v>
      </c>
      <c r="F669" s="17" t="s">
        <v>535</v>
      </c>
      <c r="G669" s="2">
        <v>5.8</v>
      </c>
      <c r="H669" s="57">
        <v>9.5</v>
      </c>
      <c r="I669" s="6">
        <f t="shared" si="56"/>
        <v>0.9</v>
      </c>
      <c r="J669" s="7" t="s">
        <v>16</v>
      </c>
      <c r="K669" s="58"/>
      <c r="L669" s="6">
        <f t="shared" si="59"/>
        <v>825.35897550879054</v>
      </c>
      <c r="M669" s="6">
        <f t="shared" si="60"/>
        <v>974.24199925378139</v>
      </c>
      <c r="N669" s="74">
        <f t="shared" si="57"/>
        <v>148.88302374499085</v>
      </c>
      <c r="O669" s="78">
        <f t="shared" si="58"/>
        <v>0.18038578141494405</v>
      </c>
    </row>
    <row r="670" spans="2:15" x14ac:dyDescent="0.2">
      <c r="B670" s="81">
        <v>41355</v>
      </c>
      <c r="C670" s="24" t="s">
        <v>19</v>
      </c>
      <c r="D670" s="5">
        <v>7</v>
      </c>
      <c r="E670" s="5">
        <v>11</v>
      </c>
      <c r="F670" s="17" t="s">
        <v>593</v>
      </c>
      <c r="G670" s="2">
        <v>5.7</v>
      </c>
      <c r="H670" s="57">
        <v>10</v>
      </c>
      <c r="I670" s="6">
        <f t="shared" si="56"/>
        <v>0.9</v>
      </c>
      <c r="J670" s="7" t="s">
        <v>16</v>
      </c>
      <c r="K670" s="58"/>
      <c r="L670" s="6">
        <f t="shared" si="59"/>
        <v>826.25897550879051</v>
      </c>
      <c r="M670" s="6">
        <f t="shared" si="60"/>
        <v>974.24199925378139</v>
      </c>
      <c r="N670" s="74">
        <f t="shared" si="57"/>
        <v>147.98302374499087</v>
      </c>
      <c r="O670" s="78">
        <f t="shared" si="58"/>
        <v>0.17910004990126305</v>
      </c>
    </row>
    <row r="671" spans="2:15" x14ac:dyDescent="0.2">
      <c r="B671" s="81">
        <v>41355</v>
      </c>
      <c r="C671" s="24" t="s">
        <v>372</v>
      </c>
      <c r="D671" s="5">
        <v>4</v>
      </c>
      <c r="E671" s="5">
        <v>8</v>
      </c>
      <c r="F671" s="17" t="s">
        <v>153</v>
      </c>
      <c r="G671" s="2">
        <v>5.2</v>
      </c>
      <c r="H671" s="57">
        <v>15</v>
      </c>
      <c r="I671" s="6">
        <f t="shared" si="56"/>
        <v>1</v>
      </c>
      <c r="J671" s="7">
        <v>3</v>
      </c>
      <c r="K671" s="58"/>
      <c r="L671" s="6">
        <f t="shared" si="59"/>
        <v>827.25897550879051</v>
      </c>
      <c r="M671" s="6">
        <f t="shared" si="60"/>
        <v>974.24199925378139</v>
      </c>
      <c r="N671" s="74">
        <f t="shared" si="57"/>
        <v>146.98302374499087</v>
      </c>
      <c r="O671" s="78">
        <f t="shared" si="58"/>
        <v>0.17767474043372167</v>
      </c>
    </row>
    <row r="672" spans="2:15" x14ac:dyDescent="0.2">
      <c r="B672" s="81">
        <v>41355</v>
      </c>
      <c r="C672" s="24" t="s">
        <v>372</v>
      </c>
      <c r="D672" s="5">
        <v>4</v>
      </c>
      <c r="E672" s="5">
        <v>11</v>
      </c>
      <c r="F672" s="17" t="s">
        <v>594</v>
      </c>
      <c r="G672" s="2">
        <v>6.6</v>
      </c>
      <c r="H672" s="57">
        <v>7</v>
      </c>
      <c r="I672" s="6">
        <f t="shared" si="56"/>
        <v>0.8</v>
      </c>
      <c r="J672" s="7" t="s">
        <v>16</v>
      </c>
      <c r="K672" s="58"/>
      <c r="L672" s="6">
        <f t="shared" si="59"/>
        <v>828.05897550879047</v>
      </c>
      <c r="M672" s="6">
        <f t="shared" si="60"/>
        <v>974.24199925378139</v>
      </c>
      <c r="N672" s="74">
        <f t="shared" si="57"/>
        <v>146.18302374499092</v>
      </c>
      <c r="O672" s="78">
        <f t="shared" si="58"/>
        <v>0.17653697148221911</v>
      </c>
    </row>
    <row r="673" spans="2:15" x14ac:dyDescent="0.2">
      <c r="B673" s="81">
        <v>41355</v>
      </c>
      <c r="C673" s="24" t="s">
        <v>17</v>
      </c>
      <c r="D673" s="5">
        <v>8</v>
      </c>
      <c r="E673" s="5">
        <v>6</v>
      </c>
      <c r="F673" s="17" t="s">
        <v>595</v>
      </c>
      <c r="G673" s="2">
        <v>5.9</v>
      </c>
      <c r="H673" s="57">
        <v>12</v>
      </c>
      <c r="I673" s="6">
        <f t="shared" si="56"/>
        <v>0.8</v>
      </c>
      <c r="J673" s="7" t="s">
        <v>16</v>
      </c>
      <c r="K673" s="58"/>
      <c r="L673" s="6">
        <f t="shared" si="59"/>
        <v>828.85897550879042</v>
      </c>
      <c r="M673" s="6">
        <f t="shared" si="60"/>
        <v>974.24199925378139</v>
      </c>
      <c r="N673" s="74">
        <f t="shared" si="57"/>
        <v>145.38302374499096</v>
      </c>
      <c r="O673" s="78">
        <f t="shared" si="58"/>
        <v>0.17540139883958958</v>
      </c>
    </row>
    <row r="674" spans="2:15" x14ac:dyDescent="0.2">
      <c r="B674" s="81">
        <v>41355</v>
      </c>
      <c r="C674" s="24" t="s">
        <v>30</v>
      </c>
      <c r="D674" s="5">
        <v>8</v>
      </c>
      <c r="E674" s="5">
        <v>8</v>
      </c>
      <c r="F674" s="17" t="s">
        <v>391</v>
      </c>
      <c r="G674" s="2">
        <v>4.0999999999999996</v>
      </c>
      <c r="H674" s="57">
        <v>9</v>
      </c>
      <c r="I674" s="6">
        <f t="shared" si="56"/>
        <v>1.2</v>
      </c>
      <c r="J674" s="7" t="s">
        <v>16</v>
      </c>
      <c r="K674" s="58"/>
      <c r="L674" s="6">
        <f t="shared" si="59"/>
        <v>830.05897550879047</v>
      </c>
      <c r="M674" s="6">
        <f t="shared" si="60"/>
        <v>974.24199925378139</v>
      </c>
      <c r="N674" s="74">
        <f t="shared" si="57"/>
        <v>144.18302374499092</v>
      </c>
      <c r="O674" s="78">
        <f t="shared" si="58"/>
        <v>0.17370214406345397</v>
      </c>
    </row>
    <row r="675" spans="2:15" x14ac:dyDescent="0.2">
      <c r="B675" s="81">
        <v>41355</v>
      </c>
      <c r="C675" s="24" t="s">
        <v>372</v>
      </c>
      <c r="D675" s="5">
        <v>5</v>
      </c>
      <c r="E675" s="5">
        <v>13</v>
      </c>
      <c r="F675" s="17" t="s">
        <v>414</v>
      </c>
      <c r="G675" s="2">
        <v>4.5</v>
      </c>
      <c r="H675" s="57">
        <v>18</v>
      </c>
      <c r="I675" s="6">
        <f t="shared" ref="I675:I706" si="61">ROUND(5/G675,1)</f>
        <v>1.1000000000000001</v>
      </c>
      <c r="J675" s="7">
        <v>2</v>
      </c>
      <c r="K675" s="58"/>
      <c r="L675" s="6">
        <f t="shared" si="59"/>
        <v>831.15897550879049</v>
      </c>
      <c r="M675" s="6">
        <f t="shared" si="60"/>
        <v>974.24199925378139</v>
      </c>
      <c r="N675" s="74">
        <f t="shared" si="57"/>
        <v>143.0830237449909</v>
      </c>
      <c r="O675" s="78">
        <f t="shared" si="58"/>
        <v>0.17214880421330134</v>
      </c>
    </row>
    <row r="676" spans="2:15" x14ac:dyDescent="0.2">
      <c r="B676" s="81">
        <v>41355</v>
      </c>
      <c r="C676" s="24" t="s">
        <v>372</v>
      </c>
      <c r="D676" s="5">
        <v>6</v>
      </c>
      <c r="E676" s="5">
        <v>4</v>
      </c>
      <c r="F676" s="17" t="s">
        <v>596</v>
      </c>
      <c r="G676" s="2">
        <v>5</v>
      </c>
      <c r="H676" s="57">
        <v>51</v>
      </c>
      <c r="I676" s="6">
        <f t="shared" si="61"/>
        <v>1</v>
      </c>
      <c r="J676" s="7" t="s">
        <v>16</v>
      </c>
      <c r="K676" s="58"/>
      <c r="L676" s="6">
        <f t="shared" si="59"/>
        <v>832.15897550879049</v>
      </c>
      <c r="M676" s="6">
        <f t="shared" si="60"/>
        <v>974.24199925378139</v>
      </c>
      <c r="N676" s="74">
        <f t="shared" si="57"/>
        <v>142.0830237449909</v>
      </c>
      <c r="O676" s="78">
        <f t="shared" si="58"/>
        <v>0.17074024065908788</v>
      </c>
    </row>
    <row r="677" spans="2:15" x14ac:dyDescent="0.2">
      <c r="B677" s="81">
        <v>41355</v>
      </c>
      <c r="C677" s="24" t="s">
        <v>372</v>
      </c>
      <c r="D677" s="5">
        <v>7</v>
      </c>
      <c r="E677" s="5">
        <v>6</v>
      </c>
      <c r="F677" s="17" t="s">
        <v>597</v>
      </c>
      <c r="G677" s="2">
        <v>3.7</v>
      </c>
      <c r="H677" s="57">
        <v>7</v>
      </c>
      <c r="I677" s="6">
        <f t="shared" si="61"/>
        <v>1.4</v>
      </c>
      <c r="J677" s="7">
        <v>3</v>
      </c>
      <c r="K677" s="58"/>
      <c r="L677" s="6">
        <f t="shared" si="59"/>
        <v>833.55897550879047</v>
      </c>
      <c r="M677" s="6">
        <f t="shared" si="60"/>
        <v>974.24199925378139</v>
      </c>
      <c r="N677" s="74">
        <f t="shared" si="57"/>
        <v>140.68302374499092</v>
      </c>
      <c r="O677" s="78">
        <f t="shared" si="58"/>
        <v>0.16877392947406072</v>
      </c>
    </row>
    <row r="678" spans="2:15" x14ac:dyDescent="0.2">
      <c r="B678" s="81">
        <v>41355</v>
      </c>
      <c r="C678" s="24" t="s">
        <v>372</v>
      </c>
      <c r="D678" s="5">
        <v>7</v>
      </c>
      <c r="E678" s="5">
        <v>11</v>
      </c>
      <c r="F678" s="17" t="s">
        <v>598</v>
      </c>
      <c r="G678" s="2">
        <v>4.0999999999999996</v>
      </c>
      <c r="H678" s="57">
        <v>6.5</v>
      </c>
      <c r="I678" s="6">
        <f t="shared" si="61"/>
        <v>1.2</v>
      </c>
      <c r="J678" s="7">
        <v>2</v>
      </c>
      <c r="K678" s="58"/>
      <c r="L678" s="6">
        <f t="shared" si="59"/>
        <v>834.75897550879051</v>
      </c>
      <c r="M678" s="6">
        <f t="shared" si="60"/>
        <v>974.24199925378139</v>
      </c>
      <c r="N678" s="74">
        <f t="shared" si="57"/>
        <v>139.48302374499087</v>
      </c>
      <c r="O678" s="78">
        <f t="shared" si="58"/>
        <v>0.1670937693841209</v>
      </c>
    </row>
    <row r="679" spans="2:15" x14ac:dyDescent="0.2">
      <c r="B679" s="81">
        <v>41451</v>
      </c>
      <c r="C679" s="24" t="s">
        <v>30</v>
      </c>
      <c r="D679" s="5">
        <v>5</v>
      </c>
      <c r="E679" s="5">
        <v>5</v>
      </c>
      <c r="F679" s="17" t="s">
        <v>599</v>
      </c>
      <c r="G679" s="2">
        <v>3.2</v>
      </c>
      <c r="H679" s="57">
        <v>4</v>
      </c>
      <c r="I679" s="6">
        <f t="shared" si="61"/>
        <v>1.6</v>
      </c>
      <c r="J679" s="7">
        <v>2</v>
      </c>
      <c r="K679" s="58"/>
      <c r="L679" s="6">
        <f t="shared" si="59"/>
        <v>836.35897550879054</v>
      </c>
      <c r="M679" s="6">
        <f t="shared" si="60"/>
        <v>974.24199925378139</v>
      </c>
      <c r="N679" s="74">
        <f t="shared" si="57"/>
        <v>137.88302374499085</v>
      </c>
      <c r="O679" s="78">
        <f t="shared" si="58"/>
        <v>0.16486105581770208</v>
      </c>
    </row>
    <row r="680" spans="2:15" x14ac:dyDescent="0.2">
      <c r="B680" s="81">
        <v>41451</v>
      </c>
      <c r="C680" s="24" t="s">
        <v>372</v>
      </c>
      <c r="D680" s="5">
        <v>2</v>
      </c>
      <c r="E680" s="5">
        <v>1</v>
      </c>
      <c r="F680" s="17" t="s">
        <v>550</v>
      </c>
      <c r="G680" s="2">
        <v>2.8</v>
      </c>
      <c r="H680" s="57">
        <v>3.7</v>
      </c>
      <c r="I680" s="6">
        <f t="shared" si="61"/>
        <v>1.8</v>
      </c>
      <c r="J680" s="7" t="s">
        <v>16</v>
      </c>
      <c r="K680" s="58"/>
      <c r="L680" s="6">
        <f t="shared" si="59"/>
        <v>838.15897550879049</v>
      </c>
      <c r="M680" s="6">
        <f t="shared" si="60"/>
        <v>974.24199925378139</v>
      </c>
      <c r="N680" s="74">
        <f t="shared" si="57"/>
        <v>136.0830237449909</v>
      </c>
      <c r="O680" s="78">
        <f t="shared" si="58"/>
        <v>0.16235944220770762</v>
      </c>
    </row>
    <row r="681" spans="2:15" x14ac:dyDescent="0.2">
      <c r="B681" s="81">
        <v>41451</v>
      </c>
      <c r="C681" s="24" t="s">
        <v>372</v>
      </c>
      <c r="D681" s="5">
        <v>2</v>
      </c>
      <c r="E681" s="5">
        <v>8</v>
      </c>
      <c r="F681" s="17" t="s">
        <v>600</v>
      </c>
      <c r="G681" s="2">
        <v>4</v>
      </c>
      <c r="H681" s="57">
        <v>21</v>
      </c>
      <c r="I681" s="6">
        <f t="shared" si="61"/>
        <v>1.3</v>
      </c>
      <c r="J681" s="7" t="s">
        <v>16</v>
      </c>
      <c r="K681" s="58"/>
      <c r="L681" s="6">
        <f t="shared" si="59"/>
        <v>839.45897550879045</v>
      </c>
      <c r="M681" s="6">
        <f t="shared" si="60"/>
        <v>974.24199925378139</v>
      </c>
      <c r="N681" s="74">
        <f t="shared" si="57"/>
        <v>134.78302374499094</v>
      </c>
      <c r="O681" s="78">
        <f t="shared" si="58"/>
        <v>0.16055939322502313</v>
      </c>
    </row>
    <row r="682" spans="2:15" x14ac:dyDescent="0.2">
      <c r="B682" s="81">
        <v>41451</v>
      </c>
      <c r="C682" s="24" t="s">
        <v>30</v>
      </c>
      <c r="D682" s="5">
        <v>6</v>
      </c>
      <c r="E682" s="5">
        <v>8</v>
      </c>
      <c r="F682" s="17" t="s">
        <v>601</v>
      </c>
      <c r="G682" s="2">
        <v>3.8</v>
      </c>
      <c r="H682" s="57">
        <v>14</v>
      </c>
      <c r="I682" s="6">
        <f t="shared" si="61"/>
        <v>1.3</v>
      </c>
      <c r="J682" s="7" t="s">
        <v>16</v>
      </c>
      <c r="K682" s="58"/>
      <c r="L682" s="6">
        <f t="shared" si="59"/>
        <v>840.7589755087904</v>
      </c>
      <c r="M682" s="6">
        <f t="shared" si="60"/>
        <v>974.24199925378139</v>
      </c>
      <c r="N682" s="74">
        <f t="shared" si="57"/>
        <v>133.48302374499099</v>
      </c>
      <c r="O682" s="78">
        <f t="shared" si="58"/>
        <v>0.15876491079290939</v>
      </c>
    </row>
    <row r="683" spans="2:15" x14ac:dyDescent="0.2">
      <c r="B683" s="81">
        <v>41451</v>
      </c>
      <c r="C683" s="24" t="s">
        <v>19</v>
      </c>
      <c r="D683" s="5">
        <v>6</v>
      </c>
      <c r="E683" s="5">
        <v>4</v>
      </c>
      <c r="F683" s="17" t="s">
        <v>602</v>
      </c>
      <c r="G683" s="2">
        <v>4.2</v>
      </c>
      <c r="H683" s="57">
        <v>8.5</v>
      </c>
      <c r="I683" s="6">
        <f t="shared" si="61"/>
        <v>1.2</v>
      </c>
      <c r="J683" s="7" t="s">
        <v>16</v>
      </c>
      <c r="K683" s="58"/>
      <c r="L683" s="6">
        <f t="shared" si="59"/>
        <v>841.95897550879045</v>
      </c>
      <c r="M683" s="6">
        <f t="shared" si="60"/>
        <v>974.24199925378139</v>
      </c>
      <c r="N683" s="74">
        <f t="shared" si="57"/>
        <v>132.28302374499094</v>
      </c>
      <c r="O683" s="78">
        <f t="shared" si="58"/>
        <v>0.15711338389741988</v>
      </c>
    </row>
    <row r="684" spans="2:15" x14ac:dyDescent="0.2">
      <c r="B684" s="81">
        <v>41451</v>
      </c>
      <c r="C684" s="24" t="s">
        <v>19</v>
      </c>
      <c r="D684" s="5">
        <v>6</v>
      </c>
      <c r="E684" s="5">
        <v>2</v>
      </c>
      <c r="F684" s="17" t="s">
        <v>603</v>
      </c>
      <c r="G684" s="2">
        <v>5</v>
      </c>
      <c r="H684" s="57">
        <v>6</v>
      </c>
      <c r="I684" s="6">
        <f t="shared" si="61"/>
        <v>1</v>
      </c>
      <c r="J684" s="7">
        <v>3</v>
      </c>
      <c r="K684" s="58"/>
      <c r="L684" s="6">
        <f t="shared" si="59"/>
        <v>842.95897550879045</v>
      </c>
      <c r="M684" s="6">
        <f t="shared" si="60"/>
        <v>974.24199925378139</v>
      </c>
      <c r="N684" s="74">
        <f t="shared" si="57"/>
        <v>131.28302374499094</v>
      </c>
      <c r="O684" s="78">
        <f t="shared" si="58"/>
        <v>0.15574070335481222</v>
      </c>
    </row>
    <row r="685" spans="2:15" x14ac:dyDescent="0.2">
      <c r="B685" s="81">
        <v>41451</v>
      </c>
      <c r="C685" s="24" t="s">
        <v>19</v>
      </c>
      <c r="D685" s="5">
        <v>7</v>
      </c>
      <c r="E685" s="5">
        <v>5</v>
      </c>
      <c r="F685" s="17" t="s">
        <v>604</v>
      </c>
      <c r="G685" s="2">
        <v>3.8</v>
      </c>
      <c r="H685" s="57">
        <v>5</v>
      </c>
      <c r="I685" s="6">
        <f t="shared" si="61"/>
        <v>1.3</v>
      </c>
      <c r="J685" s="7">
        <v>3</v>
      </c>
      <c r="K685" s="58"/>
      <c r="L685" s="6">
        <f t="shared" si="59"/>
        <v>844.2589755087904</v>
      </c>
      <c r="M685" s="6">
        <f t="shared" si="60"/>
        <v>974.24199925378139</v>
      </c>
      <c r="N685" s="74">
        <f t="shared" si="57"/>
        <v>129.98302374499099</v>
      </c>
      <c r="O685" s="78">
        <f t="shared" si="58"/>
        <v>0.15396108008997722</v>
      </c>
    </row>
    <row r="686" spans="2:15" x14ac:dyDescent="0.2">
      <c r="B686" s="81">
        <v>41451</v>
      </c>
      <c r="C686" s="24" t="s">
        <v>372</v>
      </c>
      <c r="D686" s="5">
        <v>4</v>
      </c>
      <c r="E686" s="5">
        <v>9</v>
      </c>
      <c r="F686" s="17" t="s">
        <v>605</v>
      </c>
      <c r="G686" s="2">
        <v>5.6</v>
      </c>
      <c r="H686" s="57">
        <v>6</v>
      </c>
      <c r="I686" s="6">
        <f t="shared" si="61"/>
        <v>0.9</v>
      </c>
      <c r="J686" s="7">
        <v>1</v>
      </c>
      <c r="K686" s="58">
        <f>I686*H686</f>
        <v>5.4</v>
      </c>
      <c r="L686" s="6">
        <f t="shared" si="59"/>
        <v>845.15897550879038</v>
      </c>
      <c r="M686" s="6">
        <f t="shared" si="60"/>
        <v>979.64199925378136</v>
      </c>
      <c r="N686" s="74">
        <f t="shared" si="57"/>
        <v>134.48302374499099</v>
      </c>
      <c r="O686" s="78">
        <f t="shared" si="58"/>
        <v>0.15912157078380604</v>
      </c>
    </row>
    <row r="687" spans="2:15" x14ac:dyDescent="0.2">
      <c r="B687" s="81">
        <v>41451</v>
      </c>
      <c r="C687" s="24" t="s">
        <v>372</v>
      </c>
      <c r="D687" s="5">
        <v>4</v>
      </c>
      <c r="E687" s="5">
        <v>6</v>
      </c>
      <c r="F687" s="17" t="s">
        <v>606</v>
      </c>
      <c r="G687" s="2">
        <v>5.8</v>
      </c>
      <c r="H687" s="57">
        <v>8</v>
      </c>
      <c r="I687" s="6">
        <f t="shared" si="61"/>
        <v>0.9</v>
      </c>
      <c r="J687" s="7" t="s">
        <v>16</v>
      </c>
      <c r="K687" s="58"/>
      <c r="L687" s="6">
        <f t="shared" si="59"/>
        <v>846.05897550879035</v>
      </c>
      <c r="M687" s="6">
        <f t="shared" si="60"/>
        <v>979.64199925378136</v>
      </c>
      <c r="N687" s="74">
        <f t="shared" si="57"/>
        <v>133.58302374499101</v>
      </c>
      <c r="O687" s="78">
        <f t="shared" si="58"/>
        <v>0.15788854868498836</v>
      </c>
    </row>
    <row r="688" spans="2:15" x14ac:dyDescent="0.2">
      <c r="B688" s="81">
        <v>41451</v>
      </c>
      <c r="C688" s="24" t="s">
        <v>30</v>
      </c>
      <c r="D688" s="5">
        <v>8</v>
      </c>
      <c r="E688" s="5">
        <v>6</v>
      </c>
      <c r="F688" s="17" t="s">
        <v>607</v>
      </c>
      <c r="G688" s="2">
        <v>3</v>
      </c>
      <c r="H688" s="57">
        <v>9</v>
      </c>
      <c r="I688" s="6">
        <f t="shared" si="61"/>
        <v>1.7</v>
      </c>
      <c r="J688" s="7">
        <v>3</v>
      </c>
      <c r="K688" s="58"/>
      <c r="L688" s="6">
        <f t="shared" si="59"/>
        <v>847.7589755087904</v>
      </c>
      <c r="M688" s="6">
        <f t="shared" si="60"/>
        <v>979.64199925378136</v>
      </c>
      <c r="N688" s="74">
        <f t="shared" si="57"/>
        <v>131.88302374499096</v>
      </c>
      <c r="O688" s="78">
        <f t="shared" si="58"/>
        <v>0.15556664990286909</v>
      </c>
    </row>
    <row r="689" spans="2:15" x14ac:dyDescent="0.2">
      <c r="B689" s="81">
        <v>41451</v>
      </c>
      <c r="C689" s="24" t="s">
        <v>30</v>
      </c>
      <c r="D689" s="5">
        <v>8</v>
      </c>
      <c r="E689" s="5">
        <v>2</v>
      </c>
      <c r="F689" s="17" t="s">
        <v>608</v>
      </c>
      <c r="G689" s="2">
        <v>4.7</v>
      </c>
      <c r="H689" s="57">
        <v>6</v>
      </c>
      <c r="I689" s="6">
        <f t="shared" si="61"/>
        <v>1.1000000000000001</v>
      </c>
      <c r="J689" s="7" t="s">
        <v>16</v>
      </c>
      <c r="K689" s="58"/>
      <c r="L689" s="6">
        <f t="shared" si="59"/>
        <v>848.85897550879042</v>
      </c>
      <c r="M689" s="6">
        <f t="shared" si="60"/>
        <v>979.64199925378136</v>
      </c>
      <c r="N689" s="74">
        <f t="shared" si="57"/>
        <v>130.78302374499094</v>
      </c>
      <c r="O689" s="78">
        <f t="shared" si="58"/>
        <v>0.15406920056020143</v>
      </c>
    </row>
    <row r="690" spans="2:15" x14ac:dyDescent="0.2">
      <c r="B690" s="81">
        <v>41451</v>
      </c>
      <c r="C690" s="24" t="s">
        <v>19</v>
      </c>
      <c r="D690" s="5">
        <v>8</v>
      </c>
      <c r="E690" s="5">
        <v>5</v>
      </c>
      <c r="F690" s="17" t="s">
        <v>609</v>
      </c>
      <c r="G690" s="2">
        <v>2.7</v>
      </c>
      <c r="H690" s="57">
        <v>4.2</v>
      </c>
      <c r="I690" s="6">
        <f t="shared" si="61"/>
        <v>1.9</v>
      </c>
      <c r="J690" s="7">
        <v>1</v>
      </c>
      <c r="K690" s="58">
        <f>I690*H690</f>
        <v>7.9799999999999995</v>
      </c>
      <c r="L690" s="6">
        <f t="shared" si="59"/>
        <v>850.7589755087904</v>
      </c>
      <c r="M690" s="6">
        <f t="shared" si="60"/>
        <v>987.62199925378138</v>
      </c>
      <c r="N690" s="74">
        <f t="shared" si="57"/>
        <v>136.86302374499098</v>
      </c>
      <c r="O690" s="78">
        <f t="shared" si="58"/>
        <v>0.16087167774297181</v>
      </c>
    </row>
    <row r="691" spans="2:15" x14ac:dyDescent="0.2">
      <c r="B691" s="81">
        <v>41451</v>
      </c>
      <c r="C691" s="24" t="s">
        <v>19</v>
      </c>
      <c r="D691" s="5">
        <v>8</v>
      </c>
      <c r="E691" s="5">
        <v>6</v>
      </c>
      <c r="F691" s="17" t="s">
        <v>610</v>
      </c>
      <c r="G691" s="2">
        <v>5.9</v>
      </c>
      <c r="H691" s="57">
        <v>6.5</v>
      </c>
      <c r="I691" s="6">
        <f t="shared" si="61"/>
        <v>0.8</v>
      </c>
      <c r="J691" s="7" t="s">
        <v>16</v>
      </c>
      <c r="K691" s="58"/>
      <c r="L691" s="6">
        <f t="shared" si="59"/>
        <v>851.55897550879035</v>
      </c>
      <c r="M691" s="6">
        <f t="shared" si="60"/>
        <v>987.62199925378138</v>
      </c>
      <c r="N691" s="74">
        <f t="shared" si="57"/>
        <v>136.06302374499103</v>
      </c>
      <c r="O691" s="78">
        <f t="shared" si="58"/>
        <v>0.1597810928640567</v>
      </c>
    </row>
    <row r="692" spans="2:15" x14ac:dyDescent="0.2">
      <c r="B692" s="81">
        <v>41451</v>
      </c>
      <c r="C692" s="24" t="s">
        <v>372</v>
      </c>
      <c r="D692" s="5">
        <v>5</v>
      </c>
      <c r="E692" s="5">
        <v>7</v>
      </c>
      <c r="F692" s="17" t="s">
        <v>585</v>
      </c>
      <c r="G692" s="2">
        <v>4.8</v>
      </c>
      <c r="H692" s="57">
        <v>4.8</v>
      </c>
      <c r="I692" s="6">
        <f t="shared" si="61"/>
        <v>1</v>
      </c>
      <c r="J692" s="7">
        <v>2</v>
      </c>
      <c r="K692" s="58"/>
      <c r="L692" s="6">
        <f t="shared" si="59"/>
        <v>852.55897550879035</v>
      </c>
      <c r="M692" s="6">
        <f t="shared" si="60"/>
        <v>987.62199925378138</v>
      </c>
      <c r="N692" s="74">
        <f t="shared" si="57"/>
        <v>135.06302374499103</v>
      </c>
      <c r="O692" s="78">
        <f t="shared" si="58"/>
        <v>0.15842073994281519</v>
      </c>
    </row>
    <row r="693" spans="2:15" x14ac:dyDescent="0.2">
      <c r="B693" s="81">
        <v>41451</v>
      </c>
      <c r="C693" s="24" t="s">
        <v>372</v>
      </c>
      <c r="D693" s="5">
        <v>5</v>
      </c>
      <c r="E693" s="5">
        <v>6</v>
      </c>
      <c r="F693" s="17" t="s">
        <v>611</v>
      </c>
      <c r="G693" s="2">
        <v>4.9000000000000004</v>
      </c>
      <c r="H693" s="57">
        <v>14</v>
      </c>
      <c r="I693" s="6">
        <f t="shared" si="61"/>
        <v>1</v>
      </c>
      <c r="J693" s="7" t="s">
        <v>16</v>
      </c>
      <c r="K693" s="58"/>
      <c r="L693" s="6">
        <f t="shared" si="59"/>
        <v>853.55897550879035</v>
      </c>
      <c r="M693" s="6">
        <f t="shared" si="60"/>
        <v>987.62199925378138</v>
      </c>
      <c r="N693" s="74">
        <f t="shared" si="57"/>
        <v>134.06302374499103</v>
      </c>
      <c r="O693" s="78">
        <f t="shared" si="58"/>
        <v>0.15706357450588415</v>
      </c>
    </row>
    <row r="694" spans="2:15" x14ac:dyDescent="0.2">
      <c r="B694" s="81">
        <v>41451</v>
      </c>
      <c r="C694" s="24" t="s">
        <v>372</v>
      </c>
      <c r="D694" s="5">
        <v>6</v>
      </c>
      <c r="E694" s="5">
        <v>14</v>
      </c>
      <c r="F694" s="17" t="s">
        <v>612</v>
      </c>
      <c r="G694" s="2">
        <v>3.5</v>
      </c>
      <c r="H694" s="57">
        <v>4.8</v>
      </c>
      <c r="I694" s="6">
        <f t="shared" si="61"/>
        <v>1.4</v>
      </c>
      <c r="J694" s="7">
        <v>3</v>
      </c>
      <c r="K694" s="58"/>
      <c r="L694" s="6">
        <f t="shared" si="59"/>
        <v>854.95897550879033</v>
      </c>
      <c r="M694" s="6">
        <f t="shared" si="60"/>
        <v>987.62199925378138</v>
      </c>
      <c r="N694" s="74">
        <f t="shared" si="57"/>
        <v>132.66302374499105</v>
      </c>
      <c r="O694" s="78">
        <f t="shared" si="58"/>
        <v>0.15516887657216843</v>
      </c>
    </row>
    <row r="695" spans="2:15" x14ac:dyDescent="0.2">
      <c r="B695" s="81">
        <v>41451</v>
      </c>
      <c r="C695" s="24" t="s">
        <v>372</v>
      </c>
      <c r="D695" s="5">
        <v>6</v>
      </c>
      <c r="E695" s="5">
        <v>6</v>
      </c>
      <c r="F695" s="17" t="s">
        <v>613</v>
      </c>
      <c r="G695" s="2">
        <v>4.4000000000000004</v>
      </c>
      <c r="H695" s="57">
        <v>8</v>
      </c>
      <c r="I695" s="6">
        <f t="shared" si="61"/>
        <v>1.1000000000000001</v>
      </c>
      <c r="J695" s="7" t="s">
        <v>16</v>
      </c>
      <c r="K695" s="58"/>
      <c r="L695" s="6">
        <f t="shared" si="59"/>
        <v>856.05897550879035</v>
      </c>
      <c r="M695" s="6">
        <f t="shared" si="60"/>
        <v>987.62199925378138</v>
      </c>
      <c r="N695" s="74">
        <f t="shared" si="57"/>
        <v>131.56302374499103</v>
      </c>
      <c r="O695" s="78">
        <f t="shared" si="58"/>
        <v>0.15368453285218792</v>
      </c>
    </row>
    <row r="696" spans="2:15" x14ac:dyDescent="0.2">
      <c r="B696" s="81">
        <v>41451</v>
      </c>
      <c r="C696" s="24" t="s">
        <v>372</v>
      </c>
      <c r="D696" s="5">
        <v>6</v>
      </c>
      <c r="E696" s="5">
        <v>1</v>
      </c>
      <c r="F696" s="17" t="s">
        <v>524</v>
      </c>
      <c r="G696" s="2">
        <v>5.2</v>
      </c>
      <c r="H696" s="57">
        <v>6</v>
      </c>
      <c r="I696" s="6">
        <f t="shared" si="61"/>
        <v>1</v>
      </c>
      <c r="J696" s="7" t="s">
        <v>16</v>
      </c>
      <c r="K696" s="58"/>
      <c r="L696" s="6">
        <f t="shared" si="59"/>
        <v>857.05897550879035</v>
      </c>
      <c r="M696" s="6">
        <f t="shared" si="60"/>
        <v>987.62199925378138</v>
      </c>
      <c r="N696" s="74">
        <f t="shared" si="57"/>
        <v>130.56302374499103</v>
      </c>
      <c r="O696" s="78">
        <f t="shared" si="58"/>
        <v>0.15233843583223977</v>
      </c>
    </row>
    <row r="697" spans="2:15" x14ac:dyDescent="0.2">
      <c r="B697" s="81">
        <v>41451</v>
      </c>
      <c r="C697" s="24" t="s">
        <v>372</v>
      </c>
      <c r="D697" s="5">
        <v>8</v>
      </c>
      <c r="E697" s="5">
        <v>7</v>
      </c>
      <c r="F697" s="17" t="s">
        <v>614</v>
      </c>
      <c r="G697" s="2">
        <v>2.8</v>
      </c>
      <c r="H697" s="57">
        <v>4</v>
      </c>
      <c r="I697" s="6">
        <f t="shared" si="61"/>
        <v>1.8</v>
      </c>
      <c r="J697" s="7">
        <v>1</v>
      </c>
      <c r="K697" s="58">
        <f>I697*H697</f>
        <v>7.2</v>
      </c>
      <c r="L697" s="6">
        <f t="shared" si="59"/>
        <v>858.85897550879031</v>
      </c>
      <c r="M697" s="6">
        <f t="shared" si="60"/>
        <v>994.82199925378143</v>
      </c>
      <c r="N697" s="74">
        <f t="shared" si="57"/>
        <v>135.96302374499112</v>
      </c>
      <c r="O697" s="78">
        <f t="shared" si="58"/>
        <v>0.15830657607606216</v>
      </c>
    </row>
    <row r="698" spans="2:15" x14ac:dyDescent="0.2">
      <c r="B698" s="81">
        <v>41454</v>
      </c>
      <c r="C698" s="24" t="s">
        <v>206</v>
      </c>
      <c r="D698" s="5">
        <v>2</v>
      </c>
      <c r="E698" s="5">
        <v>5</v>
      </c>
      <c r="F698" s="17" t="s">
        <v>615</v>
      </c>
      <c r="G698" s="2">
        <v>4.0999999999999996</v>
      </c>
      <c r="H698" s="57">
        <v>4.8</v>
      </c>
      <c r="I698" s="6">
        <f t="shared" si="61"/>
        <v>1.2</v>
      </c>
      <c r="J698" s="7" t="s">
        <v>16</v>
      </c>
      <c r="K698" s="58"/>
      <c r="L698" s="6">
        <f t="shared" si="59"/>
        <v>860.05897550879035</v>
      </c>
      <c r="M698" s="6">
        <f t="shared" si="60"/>
        <v>994.82199925378143</v>
      </c>
      <c r="N698" s="74">
        <f t="shared" si="57"/>
        <v>134.76302374499107</v>
      </c>
      <c r="O698" s="78">
        <f t="shared" si="58"/>
        <v>0.1566904451700751</v>
      </c>
    </row>
    <row r="699" spans="2:15" x14ac:dyDescent="0.2">
      <c r="B699" s="81">
        <v>41454</v>
      </c>
      <c r="C699" s="24" t="s">
        <v>206</v>
      </c>
      <c r="D699" s="5">
        <v>2</v>
      </c>
      <c r="E699" s="5">
        <v>2</v>
      </c>
      <c r="F699" s="17" t="s">
        <v>616</v>
      </c>
      <c r="G699" s="2">
        <v>5.8</v>
      </c>
      <c r="H699" s="57">
        <v>7</v>
      </c>
      <c r="I699" s="6">
        <f t="shared" si="61"/>
        <v>0.9</v>
      </c>
      <c r="J699" s="7">
        <v>2</v>
      </c>
      <c r="K699" s="58"/>
      <c r="L699" s="6">
        <f t="shared" si="59"/>
        <v>860.95897550879033</v>
      </c>
      <c r="M699" s="6">
        <f t="shared" si="60"/>
        <v>994.82199925378143</v>
      </c>
      <c r="N699" s="74">
        <f t="shared" si="57"/>
        <v>133.8630237449911</v>
      </c>
      <c r="O699" s="78">
        <f t="shared" si="58"/>
        <v>0.15548130346847677</v>
      </c>
    </row>
    <row r="700" spans="2:15" x14ac:dyDescent="0.2">
      <c r="B700" s="81">
        <v>41454</v>
      </c>
      <c r="C700" s="24" t="s">
        <v>206</v>
      </c>
      <c r="D700" s="5">
        <v>3</v>
      </c>
      <c r="E700" s="5">
        <v>1</v>
      </c>
      <c r="F700" s="17" t="s">
        <v>530</v>
      </c>
      <c r="G700" s="2">
        <v>3.1</v>
      </c>
      <c r="H700" s="57">
        <v>3.3</v>
      </c>
      <c r="I700" s="6">
        <f t="shared" si="61"/>
        <v>1.6</v>
      </c>
      <c r="J700" s="7">
        <v>1</v>
      </c>
      <c r="K700" s="58">
        <f>H700*I700</f>
        <v>5.28</v>
      </c>
      <c r="L700" s="6">
        <f t="shared" si="59"/>
        <v>862.55897550879035</v>
      </c>
      <c r="M700" s="6">
        <f t="shared" si="60"/>
        <v>1000.1019992537814</v>
      </c>
      <c r="N700" s="74">
        <f t="shared" si="57"/>
        <v>137.54302374499105</v>
      </c>
      <c r="O700" s="78">
        <f t="shared" si="58"/>
        <v>0.15945926904749871</v>
      </c>
    </row>
    <row r="701" spans="2:15" x14ac:dyDescent="0.2">
      <c r="B701" s="81">
        <v>41454</v>
      </c>
      <c r="C701" s="24" t="s">
        <v>206</v>
      </c>
      <c r="D701" s="5">
        <v>3</v>
      </c>
      <c r="E701" s="5">
        <v>2</v>
      </c>
      <c r="F701" s="17" t="s">
        <v>617</v>
      </c>
      <c r="G701" s="2">
        <v>3.9</v>
      </c>
      <c r="H701" s="57">
        <v>5</v>
      </c>
      <c r="I701" s="6">
        <f t="shared" si="61"/>
        <v>1.3</v>
      </c>
      <c r="J701" s="7">
        <v>2</v>
      </c>
      <c r="K701" s="58"/>
      <c r="L701" s="6">
        <f t="shared" si="59"/>
        <v>863.85897550879031</v>
      </c>
      <c r="M701" s="6">
        <f t="shared" si="60"/>
        <v>1000.1019992537814</v>
      </c>
      <c r="N701" s="74">
        <f t="shared" si="57"/>
        <v>136.24302374499109</v>
      </c>
      <c r="O701" s="78">
        <f t="shared" si="58"/>
        <v>0.15771442747903097</v>
      </c>
    </row>
    <row r="702" spans="2:15" x14ac:dyDescent="0.2">
      <c r="B702" s="81">
        <v>41454</v>
      </c>
      <c r="C702" s="24" t="s">
        <v>19</v>
      </c>
      <c r="D702" s="5">
        <v>3</v>
      </c>
      <c r="E702" s="5">
        <v>5</v>
      </c>
      <c r="F702" s="17" t="s">
        <v>572</v>
      </c>
      <c r="G702" s="2">
        <v>2.9</v>
      </c>
      <c r="H702" s="57">
        <v>6</v>
      </c>
      <c r="I702" s="6">
        <f t="shared" si="61"/>
        <v>1.7</v>
      </c>
      <c r="J702" s="7" t="s">
        <v>16</v>
      </c>
      <c r="K702" s="58"/>
      <c r="L702" s="6">
        <f t="shared" si="59"/>
        <v>865.55897550879035</v>
      </c>
      <c r="M702" s="6">
        <f t="shared" si="60"/>
        <v>1000.1019992537814</v>
      </c>
      <c r="N702" s="74">
        <f t="shared" si="57"/>
        <v>134.54302374499105</v>
      </c>
      <c r="O702" s="78">
        <f t="shared" si="58"/>
        <v>0.15544061993684991</v>
      </c>
    </row>
    <row r="703" spans="2:15" x14ac:dyDescent="0.2">
      <c r="B703" s="81">
        <v>41454</v>
      </c>
      <c r="C703" s="24" t="s">
        <v>19</v>
      </c>
      <c r="D703" s="5">
        <v>3</v>
      </c>
      <c r="E703" s="5">
        <v>10</v>
      </c>
      <c r="F703" s="17" t="s">
        <v>618</v>
      </c>
      <c r="G703" s="2">
        <v>5.2</v>
      </c>
      <c r="H703" s="57">
        <v>15</v>
      </c>
      <c r="I703" s="6">
        <f t="shared" si="61"/>
        <v>1</v>
      </c>
      <c r="J703" s="7" t="s">
        <v>16</v>
      </c>
      <c r="K703" s="58"/>
      <c r="L703" s="6">
        <f t="shared" si="59"/>
        <v>866.55897550879035</v>
      </c>
      <c r="M703" s="6">
        <f t="shared" si="60"/>
        <v>1000.1019992537814</v>
      </c>
      <c r="N703" s="74">
        <f t="shared" si="57"/>
        <v>133.54302374499105</v>
      </c>
      <c r="O703" s="78">
        <f t="shared" si="58"/>
        <v>0.15410725353872512</v>
      </c>
    </row>
    <row r="704" spans="2:15" x14ac:dyDescent="0.2">
      <c r="B704" s="81">
        <v>41454</v>
      </c>
      <c r="C704" s="24" t="s">
        <v>19</v>
      </c>
      <c r="D704" s="5">
        <v>4</v>
      </c>
      <c r="E704" s="5">
        <v>9</v>
      </c>
      <c r="F704" s="17" t="s">
        <v>619</v>
      </c>
      <c r="G704" s="2">
        <v>5.5</v>
      </c>
      <c r="H704" s="57">
        <v>14</v>
      </c>
      <c r="I704" s="6">
        <f t="shared" si="61"/>
        <v>0.9</v>
      </c>
      <c r="J704" s="7" t="s">
        <v>16</v>
      </c>
      <c r="K704" s="58"/>
      <c r="L704" s="6">
        <f t="shared" si="59"/>
        <v>867.45897550879033</v>
      </c>
      <c r="M704" s="6">
        <f t="shared" si="60"/>
        <v>1000.1019992537814</v>
      </c>
      <c r="N704" s="74">
        <f t="shared" si="57"/>
        <v>132.64302374499107</v>
      </c>
      <c r="O704" s="78">
        <f t="shared" si="58"/>
        <v>0.15290985221196426</v>
      </c>
    </row>
    <row r="705" spans="2:15" x14ac:dyDescent="0.2">
      <c r="B705" s="81">
        <v>41454</v>
      </c>
      <c r="C705" s="24" t="s">
        <v>19</v>
      </c>
      <c r="D705" s="5">
        <v>5</v>
      </c>
      <c r="E705" s="5">
        <v>3</v>
      </c>
      <c r="F705" s="17" t="s">
        <v>482</v>
      </c>
      <c r="G705" s="2">
        <v>2.4</v>
      </c>
      <c r="H705" s="57">
        <v>5</v>
      </c>
      <c r="I705" s="6">
        <f t="shared" si="61"/>
        <v>2.1</v>
      </c>
      <c r="J705" s="7">
        <v>1</v>
      </c>
      <c r="K705" s="58">
        <f>H705*I705</f>
        <v>10.5</v>
      </c>
      <c r="L705" s="6">
        <f t="shared" si="59"/>
        <v>869.55897550879035</v>
      </c>
      <c r="M705" s="6">
        <f t="shared" si="60"/>
        <v>1010.6019992537814</v>
      </c>
      <c r="N705" s="74">
        <f t="shared" si="57"/>
        <v>141.04302374499105</v>
      </c>
      <c r="O705" s="78">
        <f t="shared" si="58"/>
        <v>0.16220064160969061</v>
      </c>
    </row>
    <row r="706" spans="2:15" x14ac:dyDescent="0.2">
      <c r="B706" s="81">
        <v>41454</v>
      </c>
      <c r="C706" s="24" t="s">
        <v>19</v>
      </c>
      <c r="D706" s="5">
        <v>5</v>
      </c>
      <c r="E706" s="5">
        <v>7</v>
      </c>
      <c r="F706" s="17" t="s">
        <v>620</v>
      </c>
      <c r="G706" s="2">
        <v>5.8</v>
      </c>
      <c r="H706" s="57">
        <v>12</v>
      </c>
      <c r="I706" s="6">
        <f t="shared" si="61"/>
        <v>0.9</v>
      </c>
      <c r="J706" s="7" t="s">
        <v>16</v>
      </c>
      <c r="K706" s="58"/>
      <c r="L706" s="6">
        <f t="shared" si="59"/>
        <v>870.45897550879033</v>
      </c>
      <c r="M706" s="6">
        <f t="shared" si="60"/>
        <v>1010.6019992537814</v>
      </c>
      <c r="N706" s="74">
        <f t="shared" si="57"/>
        <v>140.14302374499107</v>
      </c>
      <c r="O706" s="78">
        <f t="shared" si="58"/>
        <v>0.16099899902011619</v>
      </c>
    </row>
    <row r="707" spans="2:15" x14ac:dyDescent="0.2">
      <c r="B707" s="81">
        <v>41454</v>
      </c>
      <c r="C707" s="24" t="s">
        <v>206</v>
      </c>
      <c r="D707" s="5">
        <v>6</v>
      </c>
      <c r="E707" s="5">
        <v>1</v>
      </c>
      <c r="F707" s="17" t="s">
        <v>127</v>
      </c>
      <c r="G707" s="2">
        <v>3.6</v>
      </c>
      <c r="H707" s="57">
        <v>3.7</v>
      </c>
      <c r="I707" s="6">
        <f t="shared" ref="I707:I721" si="62">ROUND(5/G707,1)</f>
        <v>1.4</v>
      </c>
      <c r="J707" s="7" t="s">
        <v>16</v>
      </c>
      <c r="K707" s="58"/>
      <c r="L707" s="6">
        <f t="shared" si="59"/>
        <v>871.85897550879031</v>
      </c>
      <c r="M707" s="6">
        <f t="shared" si="60"/>
        <v>1010.6019992537814</v>
      </c>
      <c r="N707" s="74">
        <f t="shared" si="57"/>
        <v>138.74302374499109</v>
      </c>
      <c r="O707" s="78">
        <f t="shared" si="58"/>
        <v>0.15913470829846638</v>
      </c>
    </row>
    <row r="708" spans="2:15" x14ac:dyDescent="0.2">
      <c r="B708" s="81">
        <v>41454</v>
      </c>
      <c r="C708" s="24" t="s">
        <v>206</v>
      </c>
      <c r="D708" s="5">
        <v>6</v>
      </c>
      <c r="E708" s="5">
        <v>2</v>
      </c>
      <c r="F708" s="17" t="s">
        <v>621</v>
      </c>
      <c r="G708" s="2">
        <v>4.4000000000000004</v>
      </c>
      <c r="H708" s="57">
        <v>13</v>
      </c>
      <c r="I708" s="6">
        <f t="shared" si="62"/>
        <v>1.1000000000000001</v>
      </c>
      <c r="J708" s="7" t="s">
        <v>16</v>
      </c>
      <c r="K708" s="58"/>
      <c r="L708" s="6">
        <f t="shared" si="59"/>
        <v>872.95897550879033</v>
      </c>
      <c r="M708" s="6">
        <f t="shared" si="60"/>
        <v>1010.6019992537814</v>
      </c>
      <c r="N708" s="74">
        <f t="shared" ref="N708:N771" si="63">M708-L708</f>
        <v>137.64302374499107</v>
      </c>
      <c r="O708" s="78">
        <f t="shared" ref="O708:O771" si="64">N708/L708</f>
        <v>0.15767410337326335</v>
      </c>
    </row>
    <row r="709" spans="2:15" x14ac:dyDescent="0.2">
      <c r="B709" s="81">
        <v>41454</v>
      </c>
      <c r="C709" s="24" t="s">
        <v>19</v>
      </c>
      <c r="D709" s="5">
        <v>6</v>
      </c>
      <c r="E709" s="5">
        <v>3</v>
      </c>
      <c r="F709" s="17" t="s">
        <v>622</v>
      </c>
      <c r="G709" s="2">
        <v>3.3</v>
      </c>
      <c r="H709" s="57">
        <v>5.5</v>
      </c>
      <c r="I709" s="6">
        <f t="shared" si="62"/>
        <v>1.5</v>
      </c>
      <c r="J709" s="7">
        <v>2</v>
      </c>
      <c r="K709" s="58"/>
      <c r="L709" s="6">
        <f t="shared" ref="L709:L772" si="65">L708+I709</f>
        <v>874.45897550879033</v>
      </c>
      <c r="M709" s="6">
        <f t="shared" ref="M709:M772" si="66">M708+K709</f>
        <v>1010.6019992537814</v>
      </c>
      <c r="N709" s="74">
        <f t="shared" si="63"/>
        <v>136.14302374499107</v>
      </c>
      <c r="O709" s="78">
        <f t="shared" si="64"/>
        <v>0.15568829134125861</v>
      </c>
    </row>
    <row r="710" spans="2:15" x14ac:dyDescent="0.2">
      <c r="B710" s="81">
        <v>41454</v>
      </c>
      <c r="C710" s="24" t="s">
        <v>19</v>
      </c>
      <c r="D710" s="5">
        <v>6</v>
      </c>
      <c r="E710" s="5">
        <v>8</v>
      </c>
      <c r="F710" s="17" t="s">
        <v>623</v>
      </c>
      <c r="G710" s="2">
        <v>4.0999999999999996</v>
      </c>
      <c r="H710" s="57">
        <v>17</v>
      </c>
      <c r="I710" s="6">
        <f t="shared" si="62"/>
        <v>1.2</v>
      </c>
      <c r="J710" s="7" t="s">
        <v>16</v>
      </c>
      <c r="K710" s="58"/>
      <c r="L710" s="6">
        <f t="shared" si="65"/>
        <v>875.65897550879038</v>
      </c>
      <c r="M710" s="6">
        <f t="shared" si="66"/>
        <v>1010.6019992537814</v>
      </c>
      <c r="N710" s="74">
        <f t="shared" si="63"/>
        <v>134.94302374499102</v>
      </c>
      <c r="O710" s="78">
        <f t="shared" si="64"/>
        <v>0.15410454014541919</v>
      </c>
    </row>
    <row r="711" spans="2:15" x14ac:dyDescent="0.2">
      <c r="B711" s="81">
        <v>41454</v>
      </c>
      <c r="C711" s="24" t="s">
        <v>372</v>
      </c>
      <c r="D711" s="5">
        <v>3</v>
      </c>
      <c r="E711" s="5">
        <v>13</v>
      </c>
      <c r="F711" s="17" t="s">
        <v>624</v>
      </c>
      <c r="G711" s="2">
        <v>2.8</v>
      </c>
      <c r="H711" s="57">
        <v>3.3</v>
      </c>
      <c r="I711" s="6">
        <f t="shared" si="62"/>
        <v>1.8</v>
      </c>
      <c r="J711" s="7">
        <v>1</v>
      </c>
      <c r="K711" s="58">
        <f>H711*I711</f>
        <v>5.9399999999999995</v>
      </c>
      <c r="L711" s="6">
        <f t="shared" si="65"/>
        <v>877.45897550879033</v>
      </c>
      <c r="M711" s="6">
        <f t="shared" si="66"/>
        <v>1016.5419992537815</v>
      </c>
      <c r="N711" s="74">
        <f t="shared" si="63"/>
        <v>139.08302374499112</v>
      </c>
      <c r="O711" s="78">
        <f t="shared" si="64"/>
        <v>0.15850658278849392</v>
      </c>
    </row>
    <row r="712" spans="2:15" x14ac:dyDescent="0.2">
      <c r="B712" s="81">
        <v>41454</v>
      </c>
      <c r="C712" s="24" t="s">
        <v>372</v>
      </c>
      <c r="D712" s="5">
        <v>3</v>
      </c>
      <c r="E712" s="5">
        <v>1</v>
      </c>
      <c r="F712" s="17" t="s">
        <v>105</v>
      </c>
      <c r="G712" s="2">
        <v>4.7</v>
      </c>
      <c r="H712" s="57">
        <v>10</v>
      </c>
      <c r="I712" s="6">
        <f t="shared" si="62"/>
        <v>1.1000000000000001</v>
      </c>
      <c r="J712" s="7" t="s">
        <v>16</v>
      </c>
      <c r="K712" s="58"/>
      <c r="L712" s="6">
        <f t="shared" si="65"/>
        <v>878.55897550879035</v>
      </c>
      <c r="M712" s="6">
        <f t="shared" si="66"/>
        <v>1016.5419992537815</v>
      </c>
      <c r="N712" s="74">
        <f t="shared" si="63"/>
        <v>137.9830237449911</v>
      </c>
      <c r="O712" s="78">
        <f t="shared" si="64"/>
        <v>0.15705607431200902</v>
      </c>
    </row>
    <row r="713" spans="2:15" x14ac:dyDescent="0.2">
      <c r="B713" s="81">
        <v>41454</v>
      </c>
      <c r="C713" s="24" t="s">
        <v>206</v>
      </c>
      <c r="D713" s="5">
        <v>7</v>
      </c>
      <c r="E713" s="5">
        <v>4</v>
      </c>
      <c r="F713" s="17" t="s">
        <v>625</v>
      </c>
      <c r="G713" s="2">
        <v>3.4</v>
      </c>
      <c r="H713" s="57">
        <v>7.5</v>
      </c>
      <c r="I713" s="6">
        <f t="shared" si="62"/>
        <v>1.5</v>
      </c>
      <c r="J713" s="7" t="s">
        <v>16</v>
      </c>
      <c r="K713" s="58"/>
      <c r="L713" s="6">
        <f t="shared" si="65"/>
        <v>880.05897550879035</v>
      </c>
      <c r="M713" s="6">
        <f t="shared" si="66"/>
        <v>1016.5419992537815</v>
      </c>
      <c r="N713" s="74">
        <f t="shared" si="63"/>
        <v>136.4830237449911</v>
      </c>
      <c r="O713" s="78">
        <f t="shared" si="64"/>
        <v>0.15508395180685008</v>
      </c>
    </row>
    <row r="714" spans="2:15" x14ac:dyDescent="0.2">
      <c r="B714" s="81">
        <v>41454</v>
      </c>
      <c r="C714" s="24" t="s">
        <v>206</v>
      </c>
      <c r="D714" s="5">
        <v>7</v>
      </c>
      <c r="E714" s="5">
        <v>3</v>
      </c>
      <c r="F714" s="17" t="s">
        <v>626</v>
      </c>
      <c r="G714" s="2">
        <v>5.4</v>
      </c>
      <c r="H714" s="57">
        <v>7</v>
      </c>
      <c r="I714" s="6">
        <f t="shared" si="62"/>
        <v>0.9</v>
      </c>
      <c r="J714" s="7">
        <v>1</v>
      </c>
      <c r="K714" s="58">
        <f>H714*I714</f>
        <v>6.3</v>
      </c>
      <c r="L714" s="6">
        <f t="shared" si="65"/>
        <v>880.95897550879033</v>
      </c>
      <c r="M714" s="6">
        <f t="shared" si="66"/>
        <v>1022.8419992537814</v>
      </c>
      <c r="N714" s="74">
        <f t="shared" si="63"/>
        <v>141.88302374499108</v>
      </c>
      <c r="O714" s="78">
        <f t="shared" si="64"/>
        <v>0.16105519971920118</v>
      </c>
    </row>
    <row r="715" spans="2:15" x14ac:dyDescent="0.2">
      <c r="B715" s="81">
        <v>41454</v>
      </c>
      <c r="C715" s="24" t="s">
        <v>19</v>
      </c>
      <c r="D715" s="5">
        <v>7</v>
      </c>
      <c r="E715" s="5">
        <v>8</v>
      </c>
      <c r="F715" s="17" t="s">
        <v>627</v>
      </c>
      <c r="G715" s="2">
        <v>5.0999999999999996</v>
      </c>
      <c r="H715" s="57">
        <v>5.5</v>
      </c>
      <c r="I715" s="6">
        <f t="shared" si="62"/>
        <v>1</v>
      </c>
      <c r="J715" s="7">
        <v>2</v>
      </c>
      <c r="K715" s="58"/>
      <c r="L715" s="6">
        <f t="shared" si="65"/>
        <v>881.95897550879033</v>
      </c>
      <c r="M715" s="6">
        <f t="shared" si="66"/>
        <v>1022.8419992537814</v>
      </c>
      <c r="N715" s="74">
        <f t="shared" si="63"/>
        <v>140.88302374499108</v>
      </c>
      <c r="O715" s="78">
        <f t="shared" si="64"/>
        <v>0.15973874937178065</v>
      </c>
    </row>
    <row r="716" spans="2:15" x14ac:dyDescent="0.2">
      <c r="B716" s="81">
        <v>41454</v>
      </c>
      <c r="C716" s="24" t="s">
        <v>372</v>
      </c>
      <c r="D716" s="5">
        <v>4</v>
      </c>
      <c r="E716" s="5">
        <v>7</v>
      </c>
      <c r="F716" s="17" t="s">
        <v>628</v>
      </c>
      <c r="G716" s="2">
        <v>3.6</v>
      </c>
      <c r="H716" s="57">
        <v>4.4000000000000004</v>
      </c>
      <c r="I716" s="6">
        <f t="shared" si="62"/>
        <v>1.4</v>
      </c>
      <c r="J716" s="7" t="s">
        <v>16</v>
      </c>
      <c r="K716" s="58"/>
      <c r="L716" s="6">
        <f t="shared" si="65"/>
        <v>883.35897550879031</v>
      </c>
      <c r="M716" s="6">
        <f t="shared" si="66"/>
        <v>1022.8419992537814</v>
      </c>
      <c r="N716" s="74">
        <f t="shared" si="63"/>
        <v>139.4830237449911</v>
      </c>
      <c r="O716" s="78">
        <f t="shared" si="64"/>
        <v>0.15790072621909201</v>
      </c>
    </row>
    <row r="717" spans="2:15" x14ac:dyDescent="0.2">
      <c r="B717" s="81">
        <v>41454</v>
      </c>
      <c r="C717" s="24" t="s">
        <v>372</v>
      </c>
      <c r="D717" s="5">
        <v>4</v>
      </c>
      <c r="E717" s="5">
        <v>6</v>
      </c>
      <c r="F717" s="17" t="s">
        <v>629</v>
      </c>
      <c r="G717" s="2">
        <v>3.8</v>
      </c>
      <c r="H717" s="57">
        <v>4</v>
      </c>
      <c r="I717" s="6">
        <f t="shared" si="62"/>
        <v>1.3</v>
      </c>
      <c r="J717" s="7">
        <v>2</v>
      </c>
      <c r="K717" s="58"/>
      <c r="L717" s="6">
        <f t="shared" si="65"/>
        <v>884.65897550879026</v>
      </c>
      <c r="M717" s="6">
        <f t="shared" si="66"/>
        <v>1022.8419992537814</v>
      </c>
      <c r="N717" s="74">
        <f t="shared" si="63"/>
        <v>138.18302374499115</v>
      </c>
      <c r="O717" s="78">
        <f t="shared" si="64"/>
        <v>0.15619919943220892</v>
      </c>
    </row>
    <row r="718" spans="2:15" x14ac:dyDescent="0.2">
      <c r="B718" s="81">
        <v>41454</v>
      </c>
      <c r="C718" s="24" t="s">
        <v>206</v>
      </c>
      <c r="D718" s="5">
        <v>8</v>
      </c>
      <c r="E718" s="5">
        <v>9</v>
      </c>
      <c r="F718" s="17" t="s">
        <v>630</v>
      </c>
      <c r="G718" s="2">
        <v>4.5</v>
      </c>
      <c r="H718" s="57">
        <v>5.5</v>
      </c>
      <c r="I718" s="6">
        <f t="shared" si="62"/>
        <v>1.1000000000000001</v>
      </c>
      <c r="J718" s="7" t="s">
        <v>16</v>
      </c>
      <c r="K718" s="58"/>
      <c r="L718" s="6">
        <f t="shared" si="65"/>
        <v>885.75897550879029</v>
      </c>
      <c r="M718" s="6">
        <f t="shared" si="66"/>
        <v>1022.8419992537814</v>
      </c>
      <c r="N718" s="74">
        <f t="shared" si="63"/>
        <v>137.08302374499112</v>
      </c>
      <c r="O718" s="78">
        <f t="shared" si="64"/>
        <v>0.15476334706769304</v>
      </c>
    </row>
    <row r="719" spans="2:15" x14ac:dyDescent="0.2">
      <c r="B719" s="81">
        <v>41454</v>
      </c>
      <c r="C719" s="24" t="s">
        <v>206</v>
      </c>
      <c r="D719" s="5">
        <v>8</v>
      </c>
      <c r="E719" s="5">
        <v>6</v>
      </c>
      <c r="F719" s="17" t="s">
        <v>631</v>
      </c>
      <c r="G719" s="2">
        <v>5.5</v>
      </c>
      <c r="H719" s="57">
        <v>8.5</v>
      </c>
      <c r="I719" s="6">
        <f t="shared" si="62"/>
        <v>0.9</v>
      </c>
      <c r="J719" s="7" t="s">
        <v>16</v>
      </c>
      <c r="K719" s="58"/>
      <c r="L719" s="6">
        <f t="shared" si="65"/>
        <v>886.65897550879026</v>
      </c>
      <c r="M719" s="6">
        <f t="shared" si="66"/>
        <v>1022.8419992537814</v>
      </c>
      <c r="N719" s="74">
        <f t="shared" si="63"/>
        <v>136.18302374499115</v>
      </c>
      <c r="O719" s="78">
        <f t="shared" si="64"/>
        <v>0.15359120869085596</v>
      </c>
    </row>
    <row r="720" spans="2:15" x14ac:dyDescent="0.2">
      <c r="B720" s="81">
        <v>41454</v>
      </c>
      <c r="C720" s="24" t="s">
        <v>19</v>
      </c>
      <c r="D720" s="5">
        <v>8</v>
      </c>
      <c r="E720" s="5">
        <v>14</v>
      </c>
      <c r="F720" s="17" t="s">
        <v>632</v>
      </c>
      <c r="G720" s="2">
        <v>5.5</v>
      </c>
      <c r="H720" s="57">
        <v>6</v>
      </c>
      <c r="I720" s="6">
        <f t="shared" si="62"/>
        <v>0.9</v>
      </c>
      <c r="J720" s="7" t="s">
        <v>16</v>
      </c>
      <c r="K720" s="58"/>
      <c r="L720" s="6">
        <f t="shared" si="65"/>
        <v>887.55897550879024</v>
      </c>
      <c r="M720" s="6">
        <f t="shared" si="66"/>
        <v>1022.8419992537814</v>
      </c>
      <c r="N720" s="74">
        <f t="shared" si="63"/>
        <v>135.28302374499117</v>
      </c>
      <c r="O720" s="78">
        <f t="shared" si="64"/>
        <v>0.15242144745079123</v>
      </c>
    </row>
    <row r="721" spans="2:15" x14ac:dyDescent="0.2">
      <c r="B721" s="81">
        <v>41454</v>
      </c>
      <c r="C721" s="24" t="s">
        <v>372</v>
      </c>
      <c r="D721" s="5">
        <v>7</v>
      </c>
      <c r="E721" s="5">
        <v>3</v>
      </c>
      <c r="F721" s="17" t="s">
        <v>633</v>
      </c>
      <c r="G721" s="2">
        <v>4.7</v>
      </c>
      <c r="H721" s="57">
        <v>6</v>
      </c>
      <c r="I721" s="6">
        <f t="shared" si="62"/>
        <v>1.1000000000000001</v>
      </c>
      <c r="J721" s="7" t="s">
        <v>16</v>
      </c>
      <c r="K721" s="58"/>
      <c r="L721" s="6">
        <f t="shared" si="65"/>
        <v>888.65897550879026</v>
      </c>
      <c r="M721" s="6">
        <f t="shared" si="66"/>
        <v>1022.8419992537814</v>
      </c>
      <c r="N721" s="74">
        <f t="shared" si="63"/>
        <v>134.18302374499115</v>
      </c>
      <c r="O721" s="78">
        <f t="shared" si="64"/>
        <v>0.15099495694416004</v>
      </c>
    </row>
    <row r="722" spans="2:15" x14ac:dyDescent="0.2">
      <c r="B722" s="81">
        <v>41458</v>
      </c>
      <c r="C722" s="24" t="s">
        <v>372</v>
      </c>
      <c r="D722" s="5">
        <v>2</v>
      </c>
      <c r="E722" s="5">
        <v>2</v>
      </c>
      <c r="F722" s="17" t="s">
        <v>634</v>
      </c>
      <c r="G722" s="2">
        <v>1.8</v>
      </c>
      <c r="H722" s="57">
        <v>3.5</v>
      </c>
      <c r="I722" s="6">
        <v>2.8</v>
      </c>
      <c r="J722" s="7">
        <v>2</v>
      </c>
      <c r="K722" s="58"/>
      <c r="L722" s="6">
        <f t="shared" si="65"/>
        <v>891.45897550879022</v>
      </c>
      <c r="M722" s="6">
        <f t="shared" si="66"/>
        <v>1022.8419992537814</v>
      </c>
      <c r="N722" s="74">
        <f t="shared" si="63"/>
        <v>131.38302374499119</v>
      </c>
      <c r="O722" s="78">
        <f t="shared" si="64"/>
        <v>0.14737977557520895</v>
      </c>
    </row>
    <row r="723" spans="2:15" x14ac:dyDescent="0.2">
      <c r="B723" s="81">
        <v>41458</v>
      </c>
      <c r="C723" s="24" t="s">
        <v>126</v>
      </c>
      <c r="D723" s="5">
        <v>3</v>
      </c>
      <c r="E723" s="5">
        <v>8</v>
      </c>
      <c r="F723" s="17" t="s">
        <v>635</v>
      </c>
      <c r="G723" s="2">
        <v>3.1</v>
      </c>
      <c r="H723" s="57">
        <v>3.6</v>
      </c>
      <c r="I723" s="6">
        <v>1.6</v>
      </c>
      <c r="J723" s="7">
        <v>3</v>
      </c>
      <c r="K723" s="58"/>
      <c r="L723" s="6">
        <f t="shared" si="65"/>
        <v>893.05897550879024</v>
      </c>
      <c r="M723" s="6">
        <f t="shared" si="66"/>
        <v>1022.8419992537814</v>
      </c>
      <c r="N723" s="74">
        <f t="shared" si="63"/>
        <v>129.78302374499117</v>
      </c>
      <c r="O723" s="78">
        <f t="shared" si="64"/>
        <v>0.14532413570005459</v>
      </c>
    </row>
    <row r="724" spans="2:15" x14ac:dyDescent="0.2">
      <c r="B724" s="81">
        <v>41458</v>
      </c>
      <c r="C724" s="24" t="s">
        <v>126</v>
      </c>
      <c r="D724" s="5">
        <v>3</v>
      </c>
      <c r="E724" s="5">
        <v>11</v>
      </c>
      <c r="F724" s="17" t="s">
        <v>636</v>
      </c>
      <c r="G724" s="2">
        <v>4.3</v>
      </c>
      <c r="H724" s="57">
        <v>9.5</v>
      </c>
      <c r="I724" s="6">
        <v>1.2</v>
      </c>
      <c r="J724" s="7" t="s">
        <v>16</v>
      </c>
      <c r="K724" s="58"/>
      <c r="L724" s="6">
        <f t="shared" si="65"/>
        <v>894.25897550879029</v>
      </c>
      <c r="M724" s="6">
        <f t="shared" si="66"/>
        <v>1022.8419992537814</v>
      </c>
      <c r="N724" s="74">
        <f t="shared" si="63"/>
        <v>128.58302374499112</v>
      </c>
      <c r="O724" s="78">
        <f t="shared" si="64"/>
        <v>0.14378723307958255</v>
      </c>
    </row>
    <row r="725" spans="2:15" x14ac:dyDescent="0.2">
      <c r="B725" s="81">
        <v>41458</v>
      </c>
      <c r="C725" s="24" t="s">
        <v>372</v>
      </c>
      <c r="D725" s="5">
        <v>3</v>
      </c>
      <c r="E725" s="5">
        <v>2</v>
      </c>
      <c r="F725" s="17" t="s">
        <v>637</v>
      </c>
      <c r="G725" s="2">
        <v>3.8</v>
      </c>
      <c r="H725" s="57">
        <v>5.5</v>
      </c>
      <c r="I725" s="6">
        <v>1.3</v>
      </c>
      <c r="J725" s="7">
        <v>3</v>
      </c>
      <c r="K725" s="58"/>
      <c r="L725" s="6">
        <f t="shared" si="65"/>
        <v>895.55897550879024</v>
      </c>
      <c r="M725" s="6">
        <f t="shared" si="66"/>
        <v>1022.8419992537814</v>
      </c>
      <c r="N725" s="74">
        <f t="shared" si="63"/>
        <v>127.28302374499117</v>
      </c>
      <c r="O725" s="78">
        <f t="shared" si="64"/>
        <v>0.14212690311397794</v>
      </c>
    </row>
    <row r="726" spans="2:15" x14ac:dyDescent="0.2">
      <c r="B726" s="81">
        <v>41458</v>
      </c>
      <c r="C726" s="24" t="s">
        <v>126</v>
      </c>
      <c r="D726" s="5">
        <v>4</v>
      </c>
      <c r="E726" s="5">
        <v>10</v>
      </c>
      <c r="F726" s="17" t="s">
        <v>383</v>
      </c>
      <c r="G726" s="2">
        <v>1.8</v>
      </c>
      <c r="H726" s="57">
        <v>3</v>
      </c>
      <c r="I726" s="6">
        <v>2.8</v>
      </c>
      <c r="J726" s="7" t="s">
        <v>16</v>
      </c>
      <c r="K726" s="58"/>
      <c r="L726" s="6">
        <f t="shared" si="65"/>
        <v>898.35897550879019</v>
      </c>
      <c r="M726" s="6">
        <f t="shared" si="66"/>
        <v>1022.8419992537814</v>
      </c>
      <c r="N726" s="74">
        <f t="shared" si="63"/>
        <v>124.48302374499121</v>
      </c>
      <c r="O726" s="78">
        <f t="shared" si="64"/>
        <v>0.13856712866311557</v>
      </c>
    </row>
    <row r="727" spans="2:15" x14ac:dyDescent="0.2">
      <c r="B727" s="81">
        <v>41458</v>
      </c>
      <c r="C727" s="24" t="s">
        <v>372</v>
      </c>
      <c r="D727" s="5">
        <v>5</v>
      </c>
      <c r="E727" s="5">
        <v>2</v>
      </c>
      <c r="F727" s="17" t="s">
        <v>638</v>
      </c>
      <c r="G727" s="2">
        <v>3.7</v>
      </c>
      <c r="H727" s="57">
        <v>9</v>
      </c>
      <c r="I727" s="6">
        <v>1.4</v>
      </c>
      <c r="J727" s="7">
        <v>2</v>
      </c>
      <c r="K727" s="58"/>
      <c r="L727" s="6">
        <f t="shared" si="65"/>
        <v>899.75897550879017</v>
      </c>
      <c r="M727" s="6">
        <f t="shared" si="66"/>
        <v>1022.8419992537814</v>
      </c>
      <c r="N727" s="74">
        <f t="shared" si="63"/>
        <v>123.08302374499124</v>
      </c>
      <c r="O727" s="78">
        <f t="shared" si="64"/>
        <v>0.13679554980309144</v>
      </c>
    </row>
    <row r="728" spans="2:15" x14ac:dyDescent="0.2">
      <c r="B728" s="81">
        <v>41458</v>
      </c>
      <c r="C728" s="24" t="s">
        <v>372</v>
      </c>
      <c r="D728" s="5">
        <v>5</v>
      </c>
      <c r="E728" s="5">
        <v>14</v>
      </c>
      <c r="F728" s="17" t="s">
        <v>639</v>
      </c>
      <c r="G728" s="2">
        <v>5.5</v>
      </c>
      <c r="H728" s="57">
        <v>15</v>
      </c>
      <c r="I728" s="6">
        <v>0.9</v>
      </c>
      <c r="J728" s="7" t="s">
        <v>16</v>
      </c>
      <c r="K728" s="58"/>
      <c r="L728" s="6">
        <f t="shared" si="65"/>
        <v>900.65897550879015</v>
      </c>
      <c r="M728" s="6">
        <f t="shared" si="66"/>
        <v>1022.8419992537814</v>
      </c>
      <c r="N728" s="74">
        <f t="shared" si="63"/>
        <v>122.18302374499126</v>
      </c>
      <c r="O728" s="78">
        <f t="shared" si="64"/>
        <v>0.13565958600031605</v>
      </c>
    </row>
    <row r="729" spans="2:15" x14ac:dyDescent="0.2">
      <c r="B729" s="81">
        <v>41458</v>
      </c>
      <c r="C729" s="24" t="s">
        <v>126</v>
      </c>
      <c r="D729" s="5">
        <v>6</v>
      </c>
      <c r="E729" s="5">
        <v>5</v>
      </c>
      <c r="F729" s="17" t="s">
        <v>640</v>
      </c>
      <c r="G729" s="2">
        <v>2.6</v>
      </c>
      <c r="H729" s="57">
        <v>3.4</v>
      </c>
      <c r="I729" s="6">
        <v>1.9</v>
      </c>
      <c r="J729" s="7">
        <v>1</v>
      </c>
      <c r="K729" s="58">
        <v>6.46</v>
      </c>
      <c r="L729" s="6">
        <f t="shared" si="65"/>
        <v>902.55897550879013</v>
      </c>
      <c r="M729" s="6">
        <f t="shared" si="66"/>
        <v>1029.3019992537813</v>
      </c>
      <c r="N729" s="74">
        <f t="shared" si="63"/>
        <v>126.74302374499121</v>
      </c>
      <c r="O729" s="78">
        <f t="shared" si="64"/>
        <v>0.1404263069607653</v>
      </c>
    </row>
    <row r="730" spans="2:15" x14ac:dyDescent="0.2">
      <c r="B730" s="81">
        <v>41458</v>
      </c>
      <c r="C730" s="24" t="s">
        <v>126</v>
      </c>
      <c r="D730" s="5">
        <v>6</v>
      </c>
      <c r="E730" s="5">
        <v>7</v>
      </c>
      <c r="F730" s="17" t="s">
        <v>641</v>
      </c>
      <c r="G730" s="2">
        <v>4.0999999999999996</v>
      </c>
      <c r="H730" s="57">
        <v>11</v>
      </c>
      <c r="I730" s="6">
        <v>1.2</v>
      </c>
      <c r="J730" s="7">
        <v>2</v>
      </c>
      <c r="K730" s="58"/>
      <c r="L730" s="6">
        <f t="shared" si="65"/>
        <v>903.75897550879017</v>
      </c>
      <c r="M730" s="6">
        <f t="shared" si="66"/>
        <v>1029.3019992537813</v>
      </c>
      <c r="N730" s="74">
        <f t="shared" si="63"/>
        <v>125.54302374499116</v>
      </c>
      <c r="O730" s="78">
        <f t="shared" si="64"/>
        <v>0.13891206300254341</v>
      </c>
    </row>
    <row r="731" spans="2:15" x14ac:dyDescent="0.2">
      <c r="B731" s="81">
        <v>41458</v>
      </c>
      <c r="C731" s="24" t="s">
        <v>126</v>
      </c>
      <c r="D731" s="5">
        <v>7</v>
      </c>
      <c r="E731" s="5">
        <v>5</v>
      </c>
      <c r="F731" s="17" t="s">
        <v>642</v>
      </c>
      <c r="G731" s="2">
        <v>3.6</v>
      </c>
      <c r="H731" s="57">
        <v>6</v>
      </c>
      <c r="I731" s="6">
        <v>1.4</v>
      </c>
      <c r="J731" s="7" t="s">
        <v>16</v>
      </c>
      <c r="K731" s="58"/>
      <c r="L731" s="6">
        <f t="shared" si="65"/>
        <v>905.15897550879015</v>
      </c>
      <c r="M731" s="6">
        <f t="shared" si="66"/>
        <v>1029.3019992537813</v>
      </c>
      <c r="N731" s="74">
        <f t="shared" si="63"/>
        <v>124.14302374499118</v>
      </c>
      <c r="O731" s="78">
        <f t="shared" si="64"/>
        <v>0.13715051952637419</v>
      </c>
    </row>
    <row r="732" spans="2:15" x14ac:dyDescent="0.2">
      <c r="B732" s="81">
        <v>41458</v>
      </c>
      <c r="C732" s="24" t="s">
        <v>126</v>
      </c>
      <c r="D732" s="5">
        <v>7</v>
      </c>
      <c r="E732" s="5">
        <v>11</v>
      </c>
      <c r="F732" s="17" t="s">
        <v>643</v>
      </c>
      <c r="G732" s="2">
        <v>5.9</v>
      </c>
      <c r="H732" s="57">
        <v>12</v>
      </c>
      <c r="I732" s="6">
        <v>0.8</v>
      </c>
      <c r="J732" s="7" t="s">
        <v>16</v>
      </c>
      <c r="K732" s="58"/>
      <c r="L732" s="6">
        <f t="shared" si="65"/>
        <v>905.9589755087901</v>
      </c>
      <c r="M732" s="6">
        <f t="shared" si="66"/>
        <v>1029.3019992537813</v>
      </c>
      <c r="N732" s="74">
        <f t="shared" si="63"/>
        <v>123.34302374499123</v>
      </c>
      <c r="O732" s="78">
        <f t="shared" si="64"/>
        <v>0.13614636763846982</v>
      </c>
    </row>
    <row r="733" spans="2:15" x14ac:dyDescent="0.2">
      <c r="B733" s="81">
        <v>41458</v>
      </c>
      <c r="C733" s="24" t="s">
        <v>126</v>
      </c>
      <c r="D733" s="5">
        <v>8</v>
      </c>
      <c r="E733" s="5">
        <v>13</v>
      </c>
      <c r="F733" s="17" t="s">
        <v>644</v>
      </c>
      <c r="G733" s="2">
        <v>4</v>
      </c>
      <c r="H733" s="57">
        <v>7</v>
      </c>
      <c r="I733" s="6">
        <v>1.3</v>
      </c>
      <c r="J733" s="7" t="s">
        <v>16</v>
      </c>
      <c r="K733" s="58"/>
      <c r="L733" s="6">
        <f t="shared" si="65"/>
        <v>907.25897550879006</v>
      </c>
      <c r="M733" s="6">
        <f t="shared" si="66"/>
        <v>1029.3019992537813</v>
      </c>
      <c r="N733" s="74">
        <f t="shared" si="63"/>
        <v>122.04302374499127</v>
      </c>
      <c r="O733" s="78">
        <f t="shared" si="64"/>
        <v>0.13451839776680044</v>
      </c>
    </row>
    <row r="734" spans="2:15" x14ac:dyDescent="0.2">
      <c r="B734" s="81">
        <v>41458</v>
      </c>
      <c r="C734" s="24" t="s">
        <v>126</v>
      </c>
      <c r="D734" s="5">
        <v>8</v>
      </c>
      <c r="E734" s="5">
        <v>1</v>
      </c>
      <c r="F734" s="17" t="s">
        <v>645</v>
      </c>
      <c r="G734" s="2">
        <v>5.7</v>
      </c>
      <c r="H734" s="57">
        <v>18</v>
      </c>
      <c r="I734" s="6">
        <v>0.9</v>
      </c>
      <c r="J734" s="7">
        <v>2</v>
      </c>
      <c r="K734" s="58"/>
      <c r="L734" s="6">
        <f t="shared" si="65"/>
        <v>908.15897550879004</v>
      </c>
      <c r="M734" s="6">
        <f t="shared" si="66"/>
        <v>1029.3019992537813</v>
      </c>
      <c r="N734" s="74">
        <f t="shared" si="63"/>
        <v>121.1430237449913</v>
      </c>
      <c r="O734" s="78">
        <f t="shared" si="64"/>
        <v>0.13339407197635383</v>
      </c>
    </row>
    <row r="735" spans="2:15" x14ac:dyDescent="0.2">
      <c r="B735" s="81">
        <v>41458</v>
      </c>
      <c r="C735" s="24" t="s">
        <v>372</v>
      </c>
      <c r="D735" s="5">
        <v>8</v>
      </c>
      <c r="E735" s="5">
        <v>10</v>
      </c>
      <c r="F735" s="17" t="s">
        <v>646</v>
      </c>
      <c r="G735" s="2">
        <v>5.7</v>
      </c>
      <c r="H735" s="57">
        <v>31</v>
      </c>
      <c r="I735" s="6">
        <v>0.9</v>
      </c>
      <c r="J735" s="7" t="s">
        <v>16</v>
      </c>
      <c r="K735" s="58"/>
      <c r="L735" s="6">
        <f t="shared" si="65"/>
        <v>909.05897550879001</v>
      </c>
      <c r="M735" s="6">
        <f t="shared" si="66"/>
        <v>1029.3019992537813</v>
      </c>
      <c r="N735" s="74">
        <f t="shared" si="63"/>
        <v>120.24302374499132</v>
      </c>
      <c r="O735" s="78">
        <f t="shared" si="64"/>
        <v>0.13227197242917343</v>
      </c>
    </row>
    <row r="736" spans="2:15" x14ac:dyDescent="0.2">
      <c r="B736" s="44">
        <v>41461</v>
      </c>
      <c r="C736" s="18" t="s">
        <v>17</v>
      </c>
      <c r="D736" s="19">
        <v>2</v>
      </c>
      <c r="E736" s="19">
        <v>1</v>
      </c>
      <c r="F736" s="20" t="s">
        <v>647</v>
      </c>
      <c r="G736" s="2">
        <v>1.4</v>
      </c>
      <c r="H736" s="62">
        <v>2.2000000000000002</v>
      </c>
      <c r="I736" s="23">
        <v>3.6</v>
      </c>
      <c r="J736" s="22">
        <v>2</v>
      </c>
      <c r="K736" s="63"/>
      <c r="L736" s="6">
        <f t="shared" si="65"/>
        <v>912.65897550879004</v>
      </c>
      <c r="M736" s="6">
        <f t="shared" si="66"/>
        <v>1029.3019992537813</v>
      </c>
      <c r="N736" s="74">
        <f t="shared" si="63"/>
        <v>116.6430237449913</v>
      </c>
      <c r="O736" s="78">
        <f t="shared" si="64"/>
        <v>0.12780570495125523</v>
      </c>
    </row>
    <row r="737" spans="2:15" x14ac:dyDescent="0.2">
      <c r="B737" s="44">
        <v>41461</v>
      </c>
      <c r="C737" s="18" t="s">
        <v>17</v>
      </c>
      <c r="D737" s="19">
        <v>4</v>
      </c>
      <c r="E737" s="19">
        <v>2</v>
      </c>
      <c r="F737" s="20" t="s">
        <v>288</v>
      </c>
      <c r="G737" s="2">
        <v>3.1</v>
      </c>
      <c r="H737" s="62">
        <v>8.5</v>
      </c>
      <c r="I737" s="23">
        <v>1.6</v>
      </c>
      <c r="J737" s="22" t="s">
        <v>16</v>
      </c>
      <c r="K737" s="63"/>
      <c r="L737" s="6">
        <f t="shared" si="65"/>
        <v>914.25897550879006</v>
      </c>
      <c r="M737" s="6">
        <f t="shared" si="66"/>
        <v>1029.3019992537813</v>
      </c>
      <c r="N737" s="74">
        <f t="shared" si="63"/>
        <v>115.04302374499127</v>
      </c>
      <c r="O737" s="78">
        <f t="shared" si="64"/>
        <v>0.12583198724515579</v>
      </c>
    </row>
    <row r="738" spans="2:15" x14ac:dyDescent="0.2">
      <c r="B738" s="44">
        <v>41461</v>
      </c>
      <c r="C738" s="18" t="s">
        <v>17</v>
      </c>
      <c r="D738" s="19">
        <v>4</v>
      </c>
      <c r="E738" s="19">
        <v>1</v>
      </c>
      <c r="F738" s="20" t="s">
        <v>564</v>
      </c>
      <c r="G738" s="2">
        <v>4.2</v>
      </c>
      <c r="H738" s="62">
        <v>8.5</v>
      </c>
      <c r="I738" s="23">
        <v>1.2</v>
      </c>
      <c r="J738" s="22" t="s">
        <v>16</v>
      </c>
      <c r="K738" s="63"/>
      <c r="L738" s="6">
        <f t="shared" si="65"/>
        <v>915.4589755087901</v>
      </c>
      <c r="M738" s="6">
        <f t="shared" si="66"/>
        <v>1029.3019992537813</v>
      </c>
      <c r="N738" s="74">
        <f t="shared" si="63"/>
        <v>113.84302374499123</v>
      </c>
      <c r="O738" s="78">
        <f t="shared" si="64"/>
        <v>0.12435622653840935</v>
      </c>
    </row>
    <row r="739" spans="2:15" x14ac:dyDescent="0.2">
      <c r="B739" s="44">
        <v>41461</v>
      </c>
      <c r="C739" s="18" t="s">
        <v>30</v>
      </c>
      <c r="D739" s="19">
        <v>4</v>
      </c>
      <c r="E739" s="19">
        <v>8</v>
      </c>
      <c r="F739" s="20" t="s">
        <v>648</v>
      </c>
      <c r="G739" s="2">
        <v>3</v>
      </c>
      <c r="H739" s="62">
        <v>9.5</v>
      </c>
      <c r="I739" s="23">
        <v>1.7</v>
      </c>
      <c r="J739" s="22">
        <v>2</v>
      </c>
      <c r="K739" s="63"/>
      <c r="L739" s="6">
        <f t="shared" si="65"/>
        <v>917.15897550879015</v>
      </c>
      <c r="M739" s="6">
        <f t="shared" si="66"/>
        <v>1029.3019992537813</v>
      </c>
      <c r="N739" s="74">
        <f t="shared" si="63"/>
        <v>112.14302374499118</v>
      </c>
      <c r="O739" s="78">
        <f t="shared" si="64"/>
        <v>0.12227217607806794</v>
      </c>
    </row>
    <row r="740" spans="2:15" x14ac:dyDescent="0.2">
      <c r="B740" s="44">
        <v>41461</v>
      </c>
      <c r="C740" s="18" t="s">
        <v>30</v>
      </c>
      <c r="D740" s="19">
        <v>4</v>
      </c>
      <c r="E740" s="19">
        <v>5</v>
      </c>
      <c r="F740" s="20" t="s">
        <v>495</v>
      </c>
      <c r="G740" s="2">
        <v>5</v>
      </c>
      <c r="H740" s="62">
        <v>6.5</v>
      </c>
      <c r="I740" s="23">
        <v>1</v>
      </c>
      <c r="J740" s="22" t="s">
        <v>16</v>
      </c>
      <c r="K740" s="63"/>
      <c r="L740" s="6">
        <f t="shared" si="65"/>
        <v>918.15897550879015</v>
      </c>
      <c r="M740" s="6">
        <f t="shared" si="66"/>
        <v>1029.3019992537813</v>
      </c>
      <c r="N740" s="74">
        <f t="shared" si="63"/>
        <v>111.14302374499118</v>
      </c>
      <c r="O740" s="78">
        <f t="shared" si="64"/>
        <v>0.12104986904190769</v>
      </c>
    </row>
    <row r="741" spans="2:15" x14ac:dyDescent="0.2">
      <c r="B741" s="44">
        <v>41461</v>
      </c>
      <c r="C741" s="18" t="s">
        <v>17</v>
      </c>
      <c r="D741" s="19">
        <v>5</v>
      </c>
      <c r="E741" s="19">
        <v>9</v>
      </c>
      <c r="F741" s="20" t="s">
        <v>367</v>
      </c>
      <c r="G741" s="2">
        <v>4.5</v>
      </c>
      <c r="H741" s="62">
        <v>11</v>
      </c>
      <c r="I741" s="23">
        <v>1.1000000000000001</v>
      </c>
      <c r="J741" s="22" t="s">
        <v>16</v>
      </c>
      <c r="K741" s="63"/>
      <c r="L741" s="6">
        <f t="shared" si="65"/>
        <v>919.25897550879017</v>
      </c>
      <c r="M741" s="6">
        <f t="shared" si="66"/>
        <v>1029.3019992537813</v>
      </c>
      <c r="N741" s="74">
        <f t="shared" si="63"/>
        <v>110.04302374499116</v>
      </c>
      <c r="O741" s="78">
        <f t="shared" si="64"/>
        <v>0.11970840282966473</v>
      </c>
    </row>
    <row r="742" spans="2:15" x14ac:dyDescent="0.2">
      <c r="B742" s="44">
        <v>41461</v>
      </c>
      <c r="C742" s="18" t="s">
        <v>30</v>
      </c>
      <c r="D742" s="19">
        <v>5</v>
      </c>
      <c r="E742" s="19">
        <v>5</v>
      </c>
      <c r="F742" s="20" t="s">
        <v>649</v>
      </c>
      <c r="G742" s="2">
        <v>2.9</v>
      </c>
      <c r="H742" s="62">
        <v>6.5</v>
      </c>
      <c r="I742" s="23">
        <v>1.7</v>
      </c>
      <c r="J742" s="22">
        <v>1</v>
      </c>
      <c r="K742" s="63">
        <v>11.049999999999999</v>
      </c>
      <c r="L742" s="6">
        <f t="shared" si="65"/>
        <v>920.95897550879022</v>
      </c>
      <c r="M742" s="6">
        <f t="shared" si="66"/>
        <v>1040.3519992537813</v>
      </c>
      <c r="N742" s="74">
        <f t="shared" si="63"/>
        <v>119.39302374499107</v>
      </c>
      <c r="O742" s="78">
        <f t="shared" si="64"/>
        <v>0.12963989376294591</v>
      </c>
    </row>
    <row r="743" spans="2:15" x14ac:dyDescent="0.2">
      <c r="B743" s="44">
        <v>41461</v>
      </c>
      <c r="C743" s="18" t="s">
        <v>30</v>
      </c>
      <c r="D743" s="19">
        <v>5</v>
      </c>
      <c r="E743" s="19">
        <v>8</v>
      </c>
      <c r="F743" s="20" t="s">
        <v>650</v>
      </c>
      <c r="G743" s="2">
        <v>4.8</v>
      </c>
      <c r="H743" s="62">
        <v>13</v>
      </c>
      <c r="I743" s="23">
        <v>1</v>
      </c>
      <c r="J743" s="22">
        <v>3</v>
      </c>
      <c r="K743" s="63"/>
      <c r="L743" s="6">
        <f t="shared" si="65"/>
        <v>921.95897550879022</v>
      </c>
      <c r="M743" s="6">
        <f t="shared" si="66"/>
        <v>1040.3519992537813</v>
      </c>
      <c r="N743" s="74">
        <f t="shared" si="63"/>
        <v>118.39302374499107</v>
      </c>
      <c r="O743" s="78">
        <f t="shared" si="64"/>
        <v>0.12841463328631836</v>
      </c>
    </row>
    <row r="744" spans="2:15" x14ac:dyDescent="0.2">
      <c r="B744" s="44">
        <v>41461</v>
      </c>
      <c r="C744" s="18" t="s">
        <v>17</v>
      </c>
      <c r="D744" s="19">
        <v>6</v>
      </c>
      <c r="E744" s="19">
        <v>5</v>
      </c>
      <c r="F744" s="20" t="s">
        <v>651</v>
      </c>
      <c r="G744" s="2">
        <v>3.6</v>
      </c>
      <c r="H744" s="62">
        <v>5</v>
      </c>
      <c r="I744" s="23">
        <v>1.4</v>
      </c>
      <c r="J744" s="22">
        <v>3</v>
      </c>
      <c r="K744" s="63"/>
      <c r="L744" s="6">
        <f t="shared" si="65"/>
        <v>923.35897550879019</v>
      </c>
      <c r="M744" s="6">
        <f t="shared" si="66"/>
        <v>1040.3519992537813</v>
      </c>
      <c r="N744" s="74">
        <f t="shared" si="63"/>
        <v>116.99302374499109</v>
      </c>
      <c r="O744" s="78">
        <f t="shared" si="64"/>
        <v>0.12670372720482354</v>
      </c>
    </row>
    <row r="745" spans="2:15" x14ac:dyDescent="0.2">
      <c r="B745" s="44">
        <v>41461</v>
      </c>
      <c r="C745" s="18" t="s">
        <v>17</v>
      </c>
      <c r="D745" s="19">
        <v>6</v>
      </c>
      <c r="E745" s="19">
        <v>9</v>
      </c>
      <c r="F745" s="20" t="s">
        <v>325</v>
      </c>
      <c r="G745" s="2">
        <v>5.7</v>
      </c>
      <c r="H745" s="62">
        <v>12</v>
      </c>
      <c r="I745" s="23">
        <v>0.9</v>
      </c>
      <c r="J745" s="22" t="s">
        <v>16</v>
      </c>
      <c r="K745" s="63"/>
      <c r="L745" s="6">
        <f t="shared" si="65"/>
        <v>924.25897550879017</v>
      </c>
      <c r="M745" s="6">
        <f t="shared" si="66"/>
        <v>1040.3519992537813</v>
      </c>
      <c r="N745" s="74">
        <f t="shared" si="63"/>
        <v>116.09302374499111</v>
      </c>
      <c r="O745" s="78">
        <f t="shared" si="64"/>
        <v>0.12560659600961269</v>
      </c>
    </row>
    <row r="746" spans="2:15" x14ac:dyDescent="0.2">
      <c r="B746" s="44">
        <v>41461</v>
      </c>
      <c r="C746" s="18" t="s">
        <v>14</v>
      </c>
      <c r="D746" s="19">
        <v>6</v>
      </c>
      <c r="E746" s="19">
        <v>11</v>
      </c>
      <c r="F746" s="20" t="s">
        <v>652</v>
      </c>
      <c r="G746" s="2">
        <v>5</v>
      </c>
      <c r="H746" s="62">
        <v>8.5</v>
      </c>
      <c r="I746" s="23">
        <v>1</v>
      </c>
      <c r="J746" s="22" t="s">
        <v>16</v>
      </c>
      <c r="K746" s="63"/>
      <c r="L746" s="6">
        <f t="shared" si="65"/>
        <v>925.25897550879017</v>
      </c>
      <c r="M746" s="6">
        <f t="shared" si="66"/>
        <v>1040.3519992537813</v>
      </c>
      <c r="N746" s="74">
        <f t="shared" si="63"/>
        <v>115.09302374499111</v>
      </c>
      <c r="O746" s="78">
        <f t="shared" si="64"/>
        <v>0.12439006461050829</v>
      </c>
    </row>
    <row r="747" spans="2:15" x14ac:dyDescent="0.2">
      <c r="B747" s="44">
        <v>41461</v>
      </c>
      <c r="C747" s="18" t="s">
        <v>14</v>
      </c>
      <c r="D747" s="19">
        <v>6</v>
      </c>
      <c r="E747" s="19">
        <v>2</v>
      </c>
      <c r="F747" s="20" t="s">
        <v>653</v>
      </c>
      <c r="G747" s="2">
        <v>5.6</v>
      </c>
      <c r="H747" s="62">
        <v>8</v>
      </c>
      <c r="I747" s="23">
        <v>0.9</v>
      </c>
      <c r="J747" s="22" t="s">
        <v>16</v>
      </c>
      <c r="K747" s="63"/>
      <c r="L747" s="6">
        <f t="shared" si="65"/>
        <v>926.15897550879015</v>
      </c>
      <c r="M747" s="6">
        <f t="shared" si="66"/>
        <v>1040.3519992537813</v>
      </c>
      <c r="N747" s="74">
        <f t="shared" si="63"/>
        <v>114.19302374499114</v>
      </c>
      <c r="O747" s="78">
        <f t="shared" si="64"/>
        <v>0.12329743247616709</v>
      </c>
    </row>
    <row r="748" spans="2:15" x14ac:dyDescent="0.2">
      <c r="B748" s="44">
        <v>41461</v>
      </c>
      <c r="C748" s="18" t="s">
        <v>372</v>
      </c>
      <c r="D748" s="19">
        <v>3</v>
      </c>
      <c r="E748" s="19">
        <v>12</v>
      </c>
      <c r="F748" s="20" t="s">
        <v>654</v>
      </c>
      <c r="G748" s="2">
        <v>5.8</v>
      </c>
      <c r="H748" s="62">
        <v>14</v>
      </c>
      <c r="I748" s="23">
        <v>0.9</v>
      </c>
      <c r="J748" s="22">
        <v>2</v>
      </c>
      <c r="K748" s="63"/>
      <c r="L748" s="6">
        <f t="shared" si="65"/>
        <v>927.05897550879013</v>
      </c>
      <c r="M748" s="6">
        <f t="shared" si="66"/>
        <v>1040.3519992537813</v>
      </c>
      <c r="N748" s="74">
        <f t="shared" si="63"/>
        <v>113.29302374499116</v>
      </c>
      <c r="O748" s="78">
        <f t="shared" si="64"/>
        <v>0.12220692182265264</v>
      </c>
    </row>
    <row r="749" spans="2:15" x14ac:dyDescent="0.2">
      <c r="B749" s="44">
        <v>41461</v>
      </c>
      <c r="C749" s="18" t="s">
        <v>30</v>
      </c>
      <c r="D749" s="19">
        <v>7</v>
      </c>
      <c r="E749" s="19">
        <v>3</v>
      </c>
      <c r="F749" s="20" t="s">
        <v>391</v>
      </c>
      <c r="G749" s="2">
        <v>5.5</v>
      </c>
      <c r="H749" s="62">
        <v>7</v>
      </c>
      <c r="I749" s="23">
        <v>0.9</v>
      </c>
      <c r="J749" s="22">
        <v>2</v>
      </c>
      <c r="K749" s="63"/>
      <c r="L749" s="6">
        <f t="shared" si="65"/>
        <v>927.9589755087901</v>
      </c>
      <c r="M749" s="6">
        <f t="shared" si="66"/>
        <v>1040.3519992537813</v>
      </c>
      <c r="N749" s="74">
        <f t="shared" si="63"/>
        <v>112.39302374499118</v>
      </c>
      <c r="O749" s="78">
        <f t="shared" si="64"/>
        <v>0.12111852647728018</v>
      </c>
    </row>
    <row r="750" spans="2:15" x14ac:dyDescent="0.2">
      <c r="B750" s="44">
        <v>41461</v>
      </c>
      <c r="C750" s="18" t="s">
        <v>30</v>
      </c>
      <c r="D750" s="19">
        <v>7</v>
      </c>
      <c r="E750" s="19">
        <v>13</v>
      </c>
      <c r="F750" s="20" t="s">
        <v>655</v>
      </c>
      <c r="G750" s="2">
        <v>5.7</v>
      </c>
      <c r="H750" s="62">
        <v>21</v>
      </c>
      <c r="I750" s="23">
        <v>0.9</v>
      </c>
      <c r="J750" s="22" t="s">
        <v>16</v>
      </c>
      <c r="K750" s="63"/>
      <c r="L750" s="6">
        <f t="shared" si="65"/>
        <v>928.85897550879008</v>
      </c>
      <c r="M750" s="6">
        <f t="shared" si="66"/>
        <v>1040.3519992537813</v>
      </c>
      <c r="N750" s="74">
        <f t="shared" si="63"/>
        <v>111.49302374499121</v>
      </c>
      <c r="O750" s="78">
        <f t="shared" si="64"/>
        <v>0.12003224029128856</v>
      </c>
    </row>
    <row r="751" spans="2:15" x14ac:dyDescent="0.2">
      <c r="B751" s="44">
        <v>41461</v>
      </c>
      <c r="C751" s="18" t="s">
        <v>30</v>
      </c>
      <c r="D751" s="19">
        <v>7</v>
      </c>
      <c r="E751" s="19">
        <v>8</v>
      </c>
      <c r="F751" s="20" t="s">
        <v>656</v>
      </c>
      <c r="G751" s="2">
        <v>5.8</v>
      </c>
      <c r="H751" s="62">
        <v>7</v>
      </c>
      <c r="I751" s="23">
        <v>0.9</v>
      </c>
      <c r="J751" s="22" t="s">
        <v>16</v>
      </c>
      <c r="K751" s="63"/>
      <c r="L751" s="6">
        <f t="shared" si="65"/>
        <v>929.75897550879006</v>
      </c>
      <c r="M751" s="6">
        <f t="shared" si="66"/>
        <v>1040.3519992537813</v>
      </c>
      <c r="N751" s="74">
        <f t="shared" si="63"/>
        <v>110.59302374499123</v>
      </c>
      <c r="O751" s="78">
        <f t="shared" si="64"/>
        <v>0.11894805713972445</v>
      </c>
    </row>
    <row r="752" spans="2:15" x14ac:dyDescent="0.2">
      <c r="B752" s="44">
        <v>41461</v>
      </c>
      <c r="C752" s="18" t="s">
        <v>14</v>
      </c>
      <c r="D752" s="19">
        <v>7</v>
      </c>
      <c r="E752" s="19">
        <v>6</v>
      </c>
      <c r="F752" s="20" t="s">
        <v>657</v>
      </c>
      <c r="G752" s="2">
        <v>3.1</v>
      </c>
      <c r="H752" s="62">
        <v>8</v>
      </c>
      <c r="I752" s="23">
        <v>1.6</v>
      </c>
      <c r="J752" s="22" t="s">
        <v>16</v>
      </c>
      <c r="K752" s="63"/>
      <c r="L752" s="6">
        <f t="shared" si="65"/>
        <v>931.35897550879008</v>
      </c>
      <c r="M752" s="6">
        <f t="shared" si="66"/>
        <v>1040.3519992537813</v>
      </c>
      <c r="N752" s="74">
        <f t="shared" si="63"/>
        <v>108.99302374499121</v>
      </c>
      <c r="O752" s="78">
        <f t="shared" si="64"/>
        <v>0.11702579414714895</v>
      </c>
    </row>
    <row r="753" spans="2:15" x14ac:dyDescent="0.2">
      <c r="B753" s="44">
        <v>41461</v>
      </c>
      <c r="C753" s="18" t="s">
        <v>14</v>
      </c>
      <c r="D753" s="19">
        <v>7</v>
      </c>
      <c r="E753" s="19">
        <v>3</v>
      </c>
      <c r="F753" s="20" t="s">
        <v>445</v>
      </c>
      <c r="G753" s="2">
        <v>3.3</v>
      </c>
      <c r="H753" s="62">
        <v>6</v>
      </c>
      <c r="I753" s="23">
        <v>1.5</v>
      </c>
      <c r="J753" s="22">
        <v>2</v>
      </c>
      <c r="K753" s="63"/>
      <c r="L753" s="6">
        <f t="shared" si="65"/>
        <v>932.85897550879008</v>
      </c>
      <c r="M753" s="6">
        <f t="shared" si="66"/>
        <v>1040.3519992537813</v>
      </c>
      <c r="N753" s="74">
        <f t="shared" si="63"/>
        <v>107.49302374499121</v>
      </c>
      <c r="O753" s="78">
        <f t="shared" si="64"/>
        <v>0.11522966125331377</v>
      </c>
    </row>
    <row r="754" spans="2:15" x14ac:dyDescent="0.2">
      <c r="B754" s="44">
        <v>41461</v>
      </c>
      <c r="C754" s="18" t="s">
        <v>372</v>
      </c>
      <c r="D754" s="19">
        <v>4</v>
      </c>
      <c r="E754" s="19">
        <v>9</v>
      </c>
      <c r="F754" s="20" t="s">
        <v>658</v>
      </c>
      <c r="G754" s="2">
        <v>3.2</v>
      </c>
      <c r="H754" s="62">
        <v>4.4000000000000004</v>
      </c>
      <c r="I754" s="23">
        <v>1.6</v>
      </c>
      <c r="J754" s="22">
        <v>2</v>
      </c>
      <c r="K754" s="63"/>
      <c r="L754" s="6">
        <f t="shared" si="65"/>
        <v>934.4589755087901</v>
      </c>
      <c r="M754" s="6">
        <f t="shared" si="66"/>
        <v>1040.3519992537813</v>
      </c>
      <c r="N754" s="74">
        <f t="shared" si="63"/>
        <v>105.89302374499118</v>
      </c>
      <c r="O754" s="78">
        <f t="shared" si="64"/>
        <v>0.11332014194345452</v>
      </c>
    </row>
    <row r="755" spans="2:15" x14ac:dyDescent="0.2">
      <c r="B755" s="44">
        <v>41461</v>
      </c>
      <c r="C755" s="18" t="s">
        <v>17</v>
      </c>
      <c r="D755" s="19">
        <v>8</v>
      </c>
      <c r="E755" s="19">
        <v>2</v>
      </c>
      <c r="F755" s="20" t="s">
        <v>477</v>
      </c>
      <c r="G755" s="2">
        <v>2.2999999999999998</v>
      </c>
      <c r="H755" s="62">
        <v>5</v>
      </c>
      <c r="I755" s="23">
        <v>2.2000000000000002</v>
      </c>
      <c r="J755" s="22">
        <v>1</v>
      </c>
      <c r="K755" s="63">
        <v>11</v>
      </c>
      <c r="L755" s="6">
        <f t="shared" si="65"/>
        <v>936.65897550879015</v>
      </c>
      <c r="M755" s="6">
        <f t="shared" si="66"/>
        <v>1051.3519992537813</v>
      </c>
      <c r="N755" s="74">
        <f t="shared" si="63"/>
        <v>114.69302374499114</v>
      </c>
      <c r="O755" s="78">
        <f t="shared" si="64"/>
        <v>0.12244907350905408</v>
      </c>
    </row>
    <row r="756" spans="2:15" x14ac:dyDescent="0.2">
      <c r="B756" s="44">
        <v>41461</v>
      </c>
      <c r="C756" s="18" t="s">
        <v>14</v>
      </c>
      <c r="D756" s="19">
        <v>8</v>
      </c>
      <c r="E756" s="19">
        <v>15</v>
      </c>
      <c r="F756" s="20" t="s">
        <v>659</v>
      </c>
      <c r="G756" s="2">
        <v>3.7</v>
      </c>
      <c r="H756" s="62">
        <v>11</v>
      </c>
      <c r="I756" s="23">
        <v>1.4</v>
      </c>
      <c r="J756" s="22" t="s">
        <v>16</v>
      </c>
      <c r="K756" s="63"/>
      <c r="L756" s="6">
        <f t="shared" si="65"/>
        <v>938.05897550879013</v>
      </c>
      <c r="M756" s="6">
        <f t="shared" si="66"/>
        <v>1051.3519992537813</v>
      </c>
      <c r="N756" s="74">
        <f t="shared" si="63"/>
        <v>113.29302374499116</v>
      </c>
      <c r="O756" s="78">
        <f t="shared" si="64"/>
        <v>0.1207738817098814</v>
      </c>
    </row>
    <row r="757" spans="2:15" x14ac:dyDescent="0.2">
      <c r="B757" s="44">
        <v>41461</v>
      </c>
      <c r="C757" s="18" t="s">
        <v>372</v>
      </c>
      <c r="D757" s="19">
        <v>6</v>
      </c>
      <c r="E757" s="19">
        <v>7</v>
      </c>
      <c r="F757" s="20" t="s">
        <v>660</v>
      </c>
      <c r="G757" s="2">
        <v>4.7</v>
      </c>
      <c r="H757" s="62">
        <v>15</v>
      </c>
      <c r="I757" s="23">
        <v>1.1000000000000001</v>
      </c>
      <c r="J757" s="22" t="s">
        <v>16</v>
      </c>
      <c r="K757" s="63"/>
      <c r="L757" s="6">
        <f t="shared" si="65"/>
        <v>939.15897550879015</v>
      </c>
      <c r="M757" s="6">
        <f t="shared" si="66"/>
        <v>1051.3519992537813</v>
      </c>
      <c r="N757" s="74">
        <f t="shared" si="63"/>
        <v>112.19302374499114</v>
      </c>
      <c r="O757" s="78">
        <f t="shared" si="64"/>
        <v>0.11946116330753319</v>
      </c>
    </row>
    <row r="758" spans="2:15" x14ac:dyDescent="0.2">
      <c r="B758" s="44">
        <v>41461</v>
      </c>
      <c r="C758" s="18" t="s">
        <v>372</v>
      </c>
      <c r="D758" s="19">
        <v>7</v>
      </c>
      <c r="E758" s="19">
        <v>5</v>
      </c>
      <c r="F758" s="20" t="s">
        <v>581</v>
      </c>
      <c r="G758" s="2">
        <v>3.9</v>
      </c>
      <c r="H758" s="62">
        <v>7</v>
      </c>
      <c r="I758" s="23">
        <v>1.3</v>
      </c>
      <c r="J758" s="22">
        <v>3</v>
      </c>
      <c r="K758" s="63"/>
      <c r="L758" s="6">
        <f t="shared" si="65"/>
        <v>940.4589755087901</v>
      </c>
      <c r="M758" s="6">
        <f t="shared" si="66"/>
        <v>1051.3519992537813</v>
      </c>
      <c r="N758" s="74">
        <f t="shared" si="63"/>
        <v>110.89302374499118</v>
      </c>
      <c r="O758" s="78">
        <f t="shared" si="64"/>
        <v>0.11791372790609803</v>
      </c>
    </row>
    <row r="759" spans="2:15" x14ac:dyDescent="0.2">
      <c r="B759" s="44">
        <v>41461</v>
      </c>
      <c r="C759" s="18" t="s">
        <v>372</v>
      </c>
      <c r="D759" s="19">
        <v>7</v>
      </c>
      <c r="E759" s="19">
        <v>12</v>
      </c>
      <c r="F759" s="20" t="s">
        <v>612</v>
      </c>
      <c r="G759" s="2">
        <v>5.3</v>
      </c>
      <c r="H759" s="62">
        <v>26</v>
      </c>
      <c r="I759" s="23">
        <v>0.9</v>
      </c>
      <c r="J759" s="22" t="s">
        <v>16</v>
      </c>
      <c r="K759" s="63"/>
      <c r="L759" s="6">
        <f t="shared" si="65"/>
        <v>941.35897550879008</v>
      </c>
      <c r="M759" s="6">
        <f t="shared" si="66"/>
        <v>1051.3519992537813</v>
      </c>
      <c r="N759" s="74">
        <f t="shared" si="63"/>
        <v>109.99302374499121</v>
      </c>
      <c r="O759" s="78">
        <f t="shared" si="64"/>
        <v>0.11684493015593936</v>
      </c>
    </row>
    <row r="760" spans="2:15" x14ac:dyDescent="0.2">
      <c r="B760" s="44">
        <v>41461</v>
      </c>
      <c r="C760" s="18" t="s">
        <v>372</v>
      </c>
      <c r="D760" s="19">
        <v>8</v>
      </c>
      <c r="E760" s="19">
        <v>8</v>
      </c>
      <c r="F760" s="20" t="s">
        <v>661</v>
      </c>
      <c r="G760" s="2">
        <v>4.5</v>
      </c>
      <c r="H760" s="62">
        <v>6</v>
      </c>
      <c r="I760" s="23">
        <v>1.1000000000000001</v>
      </c>
      <c r="J760" s="22" t="s">
        <v>16</v>
      </c>
      <c r="K760" s="63"/>
      <c r="L760" s="6">
        <f t="shared" si="65"/>
        <v>942.4589755087901</v>
      </c>
      <c r="M760" s="6">
        <f t="shared" si="66"/>
        <v>1051.3519992537813</v>
      </c>
      <c r="N760" s="74">
        <f t="shared" si="63"/>
        <v>108.89302374499118</v>
      </c>
      <c r="O760" s="78">
        <f t="shared" si="64"/>
        <v>0.11554139392243028</v>
      </c>
    </row>
    <row r="761" spans="2:15" x14ac:dyDescent="0.2">
      <c r="B761" s="44">
        <v>41461</v>
      </c>
      <c r="C761" s="18" t="s">
        <v>372</v>
      </c>
      <c r="D761" s="19">
        <v>8</v>
      </c>
      <c r="E761" s="19">
        <v>15</v>
      </c>
      <c r="F761" s="20" t="s">
        <v>662</v>
      </c>
      <c r="G761" s="2">
        <v>5.7</v>
      </c>
      <c r="H761" s="62">
        <v>7</v>
      </c>
      <c r="I761" s="23">
        <v>0.9</v>
      </c>
      <c r="J761" s="22" t="s">
        <v>16</v>
      </c>
      <c r="K761" s="63"/>
      <c r="L761" s="6">
        <f t="shared" si="65"/>
        <v>943.35897550879008</v>
      </c>
      <c r="M761" s="6">
        <f t="shared" si="66"/>
        <v>1051.3519992537813</v>
      </c>
      <c r="N761" s="74">
        <f t="shared" si="63"/>
        <v>107.99302374499121</v>
      </c>
      <c r="O761" s="78">
        <f t="shared" si="64"/>
        <v>0.11447712540896363</v>
      </c>
    </row>
    <row r="762" spans="2:15" x14ac:dyDescent="0.2">
      <c r="B762" s="44">
        <v>41461</v>
      </c>
      <c r="C762" s="18" t="s">
        <v>372</v>
      </c>
      <c r="D762" s="19">
        <v>8</v>
      </c>
      <c r="E762" s="19">
        <v>10</v>
      </c>
      <c r="F762" s="20" t="s">
        <v>663</v>
      </c>
      <c r="G762" s="2">
        <v>5.9</v>
      </c>
      <c r="H762" s="62">
        <v>8</v>
      </c>
      <c r="I762" s="23">
        <v>0.8</v>
      </c>
      <c r="J762" s="22">
        <v>2</v>
      </c>
      <c r="K762" s="63"/>
      <c r="L762" s="6">
        <f t="shared" si="65"/>
        <v>944.15897550879004</v>
      </c>
      <c r="M762" s="6">
        <f t="shared" si="66"/>
        <v>1051.3519992537813</v>
      </c>
      <c r="N762" s="74">
        <f t="shared" si="63"/>
        <v>107.19302374499125</v>
      </c>
      <c r="O762" s="78">
        <f t="shared" si="64"/>
        <v>0.11353281229702539</v>
      </c>
    </row>
    <row r="763" spans="2:15" x14ac:dyDescent="0.2">
      <c r="B763" s="44">
        <v>41465</v>
      </c>
      <c r="C763" s="24" t="s">
        <v>68</v>
      </c>
      <c r="D763" s="5">
        <v>4</v>
      </c>
      <c r="E763" s="5">
        <v>12</v>
      </c>
      <c r="F763" s="17" t="s">
        <v>664</v>
      </c>
      <c r="G763" s="2">
        <v>4.4000000000000004</v>
      </c>
      <c r="H763" s="57">
        <v>4.4000000000000004</v>
      </c>
      <c r="I763" s="6">
        <v>1.1000000000000001</v>
      </c>
      <c r="J763" s="7">
        <v>3</v>
      </c>
      <c r="K763" s="58"/>
      <c r="L763" s="6">
        <f t="shared" si="65"/>
        <v>945.25897550879006</v>
      </c>
      <c r="M763" s="6">
        <f t="shared" si="66"/>
        <v>1051.3519992537813</v>
      </c>
      <c r="N763" s="74">
        <f t="shared" si="63"/>
        <v>106.09302374499123</v>
      </c>
      <c r="O763" s="78">
        <f t="shared" si="64"/>
        <v>0.11223699165393924</v>
      </c>
    </row>
    <row r="764" spans="2:15" x14ac:dyDescent="0.2">
      <c r="B764" s="44">
        <v>41465</v>
      </c>
      <c r="C764" s="24" t="s">
        <v>68</v>
      </c>
      <c r="D764" s="5">
        <v>4</v>
      </c>
      <c r="E764" s="5">
        <v>6</v>
      </c>
      <c r="F764" s="17" t="s">
        <v>665</v>
      </c>
      <c r="G764" s="2">
        <v>6</v>
      </c>
      <c r="H764" s="57">
        <v>9</v>
      </c>
      <c r="I764" s="6">
        <v>0.8</v>
      </c>
      <c r="J764" s="7">
        <v>1</v>
      </c>
      <c r="K764" s="58">
        <v>7.2</v>
      </c>
      <c r="L764" s="6">
        <f t="shared" si="65"/>
        <v>946.05897550879001</v>
      </c>
      <c r="M764" s="6">
        <f t="shared" si="66"/>
        <v>1058.5519992537813</v>
      </c>
      <c r="N764" s="74">
        <f t="shared" si="63"/>
        <v>112.49302374499132</v>
      </c>
      <c r="O764" s="78">
        <f t="shared" si="64"/>
        <v>0.11890698852520545</v>
      </c>
    </row>
    <row r="765" spans="2:15" x14ac:dyDescent="0.2">
      <c r="B765" s="44">
        <v>41465</v>
      </c>
      <c r="C765" s="24" t="s">
        <v>68</v>
      </c>
      <c r="D765" s="5">
        <v>4</v>
      </c>
      <c r="E765" s="5">
        <v>13</v>
      </c>
      <c r="F765" s="17" t="s">
        <v>666</v>
      </c>
      <c r="G765" s="2">
        <v>6</v>
      </c>
      <c r="H765" s="57">
        <v>6</v>
      </c>
      <c r="I765" s="6">
        <v>0.8</v>
      </c>
      <c r="J765" s="7">
        <v>2</v>
      </c>
      <c r="K765" s="58"/>
      <c r="L765" s="6">
        <f t="shared" si="65"/>
        <v>946.85897550878997</v>
      </c>
      <c r="M765" s="6">
        <f t="shared" si="66"/>
        <v>1058.5519992537813</v>
      </c>
      <c r="N765" s="74">
        <f t="shared" si="63"/>
        <v>111.69302374499136</v>
      </c>
      <c r="O765" s="78">
        <f t="shared" si="64"/>
        <v>0.11796162536767808</v>
      </c>
    </row>
    <row r="766" spans="2:15" x14ac:dyDescent="0.2">
      <c r="B766" s="44">
        <v>41465</v>
      </c>
      <c r="C766" s="24" t="s">
        <v>68</v>
      </c>
      <c r="D766" s="5">
        <v>5</v>
      </c>
      <c r="E766" s="5">
        <v>4</v>
      </c>
      <c r="F766" s="17" t="s">
        <v>667</v>
      </c>
      <c r="G766" s="2">
        <v>4</v>
      </c>
      <c r="H766" s="57">
        <v>8</v>
      </c>
      <c r="I766" s="6">
        <v>1.3</v>
      </c>
      <c r="J766" s="7" t="s">
        <v>16</v>
      </c>
      <c r="K766" s="58"/>
      <c r="L766" s="6">
        <f t="shared" si="65"/>
        <v>948.15897550878992</v>
      </c>
      <c r="M766" s="6">
        <f t="shared" si="66"/>
        <v>1058.5519992537813</v>
      </c>
      <c r="N766" s="74">
        <f t="shared" si="63"/>
        <v>110.39302374499141</v>
      </c>
      <c r="O766" s="78">
        <f t="shared" si="64"/>
        <v>0.11642881267432352</v>
      </c>
    </row>
    <row r="767" spans="2:15" x14ac:dyDescent="0.2">
      <c r="B767" s="44">
        <v>41465</v>
      </c>
      <c r="C767" s="24" t="s">
        <v>668</v>
      </c>
      <c r="D767" s="5">
        <v>6</v>
      </c>
      <c r="E767" s="5">
        <v>1</v>
      </c>
      <c r="F767" s="17" t="s">
        <v>669</v>
      </c>
      <c r="G767" s="2">
        <v>6</v>
      </c>
      <c r="H767" s="57">
        <v>6</v>
      </c>
      <c r="I767" s="6">
        <v>0.8</v>
      </c>
      <c r="J767" s="7" t="s">
        <v>16</v>
      </c>
      <c r="K767" s="58"/>
      <c r="L767" s="6">
        <f t="shared" si="65"/>
        <v>948.95897550878988</v>
      </c>
      <c r="M767" s="6">
        <f t="shared" si="66"/>
        <v>1058.5519992537813</v>
      </c>
      <c r="N767" s="74">
        <f t="shared" si="63"/>
        <v>109.59302374499146</v>
      </c>
      <c r="O767" s="78">
        <f t="shared" si="64"/>
        <v>0.11548763073370218</v>
      </c>
    </row>
    <row r="768" spans="2:15" x14ac:dyDescent="0.2">
      <c r="B768" s="44">
        <v>41465</v>
      </c>
      <c r="C768" s="24" t="s">
        <v>668</v>
      </c>
      <c r="D768" s="5">
        <v>6</v>
      </c>
      <c r="E768" s="5">
        <v>2</v>
      </c>
      <c r="F768" s="17" t="s">
        <v>670</v>
      </c>
      <c r="G768" s="2">
        <v>6</v>
      </c>
      <c r="H768" s="57">
        <v>10</v>
      </c>
      <c r="I768" s="6">
        <v>0.8</v>
      </c>
      <c r="J768" s="7" t="s">
        <v>16</v>
      </c>
      <c r="K768" s="58"/>
      <c r="L768" s="6">
        <f t="shared" si="65"/>
        <v>949.75897550878983</v>
      </c>
      <c r="M768" s="6">
        <f t="shared" si="66"/>
        <v>1058.5519992537813</v>
      </c>
      <c r="N768" s="74">
        <f t="shared" si="63"/>
        <v>108.7930237449915</v>
      </c>
      <c r="O768" s="78">
        <f t="shared" si="64"/>
        <v>0.11454803434388248</v>
      </c>
    </row>
    <row r="769" spans="2:15" x14ac:dyDescent="0.2">
      <c r="B769" s="44">
        <v>41465</v>
      </c>
      <c r="C769" s="24" t="s">
        <v>668</v>
      </c>
      <c r="D769" s="5">
        <v>6</v>
      </c>
      <c r="E769" s="5">
        <v>9</v>
      </c>
      <c r="F769" s="17" t="s">
        <v>671</v>
      </c>
      <c r="G769" s="2">
        <v>6</v>
      </c>
      <c r="H769" s="57">
        <v>6</v>
      </c>
      <c r="I769" s="6">
        <v>0.8</v>
      </c>
      <c r="J769" s="7" t="s">
        <v>16</v>
      </c>
      <c r="K769" s="58"/>
      <c r="L769" s="6">
        <f t="shared" si="65"/>
        <v>950.55897550878979</v>
      </c>
      <c r="M769" s="6">
        <f t="shared" si="66"/>
        <v>1058.5519992537813</v>
      </c>
      <c r="N769" s="74">
        <f t="shared" si="63"/>
        <v>107.99302374499155</v>
      </c>
      <c r="O769" s="78">
        <f t="shared" si="64"/>
        <v>0.11361001950161791</v>
      </c>
    </row>
    <row r="770" spans="2:15" x14ac:dyDescent="0.2">
      <c r="B770" s="44">
        <v>41465</v>
      </c>
      <c r="C770" s="24" t="s">
        <v>372</v>
      </c>
      <c r="D770" s="5">
        <v>4</v>
      </c>
      <c r="E770" s="5">
        <v>13</v>
      </c>
      <c r="F770" s="17" t="s">
        <v>672</v>
      </c>
      <c r="G770" s="2">
        <v>5</v>
      </c>
      <c r="H770" s="57">
        <v>12</v>
      </c>
      <c r="I770" s="6">
        <v>1</v>
      </c>
      <c r="J770" s="7">
        <v>2</v>
      </c>
      <c r="K770" s="58"/>
      <c r="L770" s="6">
        <f t="shared" si="65"/>
        <v>951.55897550878979</v>
      </c>
      <c r="M770" s="6">
        <f t="shared" si="66"/>
        <v>1058.5519992537813</v>
      </c>
      <c r="N770" s="74">
        <f t="shared" si="63"/>
        <v>106.99302374499155</v>
      </c>
      <c r="O770" s="78">
        <f t="shared" si="64"/>
        <v>0.11243971892313176</v>
      </c>
    </row>
    <row r="771" spans="2:15" x14ac:dyDescent="0.2">
      <c r="B771" s="44">
        <v>41465</v>
      </c>
      <c r="C771" s="24" t="s">
        <v>68</v>
      </c>
      <c r="D771" s="5">
        <v>7</v>
      </c>
      <c r="E771" s="5">
        <v>3</v>
      </c>
      <c r="F771" s="17" t="s">
        <v>673</v>
      </c>
      <c r="G771" s="2">
        <v>5</v>
      </c>
      <c r="H771" s="57">
        <v>5.5</v>
      </c>
      <c r="I771" s="6">
        <v>1</v>
      </c>
      <c r="J771" s="7" t="s">
        <v>16</v>
      </c>
      <c r="K771" s="58"/>
      <c r="L771" s="6">
        <f t="shared" si="65"/>
        <v>952.55897550878979</v>
      </c>
      <c r="M771" s="6">
        <f t="shared" si="66"/>
        <v>1058.5519992537813</v>
      </c>
      <c r="N771" s="74">
        <f t="shared" si="63"/>
        <v>105.99302374499155</v>
      </c>
      <c r="O771" s="78">
        <f t="shared" si="64"/>
        <v>0.11127187551655535</v>
      </c>
    </row>
    <row r="772" spans="2:15" x14ac:dyDescent="0.2">
      <c r="B772" s="44">
        <v>41465</v>
      </c>
      <c r="C772" s="24" t="s">
        <v>68</v>
      </c>
      <c r="D772" s="5">
        <v>7</v>
      </c>
      <c r="E772" s="5">
        <v>8</v>
      </c>
      <c r="F772" s="17" t="s">
        <v>674</v>
      </c>
      <c r="G772" s="2">
        <v>5.5</v>
      </c>
      <c r="H772" s="57">
        <v>6.5</v>
      </c>
      <c r="I772" s="6">
        <v>0.9</v>
      </c>
      <c r="J772" s="7">
        <v>2</v>
      </c>
      <c r="K772" s="58"/>
      <c r="L772" s="6">
        <f t="shared" si="65"/>
        <v>953.45897550878976</v>
      </c>
      <c r="M772" s="6">
        <f t="shared" si="66"/>
        <v>1058.5519992537813</v>
      </c>
      <c r="N772" s="74">
        <f t="shared" ref="N772:N835" si="67">M772-L772</f>
        <v>105.09302374499157</v>
      </c>
      <c r="O772" s="78">
        <f t="shared" ref="O772:O835" si="68">N772/L772</f>
        <v>0.1102229109426667</v>
      </c>
    </row>
    <row r="773" spans="2:15" x14ac:dyDescent="0.2">
      <c r="B773" s="44">
        <v>41465</v>
      </c>
      <c r="C773" s="24" t="s">
        <v>668</v>
      </c>
      <c r="D773" s="5">
        <v>7</v>
      </c>
      <c r="E773" s="5">
        <v>1</v>
      </c>
      <c r="F773" s="17" t="s">
        <v>675</v>
      </c>
      <c r="G773" s="2">
        <v>4.2</v>
      </c>
      <c r="H773" s="57">
        <v>4.5</v>
      </c>
      <c r="I773" s="6">
        <v>1.2</v>
      </c>
      <c r="J773" s="7" t="s">
        <v>16</v>
      </c>
      <c r="K773" s="58"/>
      <c r="L773" s="6">
        <f t="shared" ref="L773:L836" si="69">L772+I773</f>
        <v>954.65897550878981</v>
      </c>
      <c r="M773" s="6">
        <f t="shared" ref="M773:M836" si="70">M772+K773</f>
        <v>1058.5519992537813</v>
      </c>
      <c r="N773" s="74">
        <f t="shared" si="67"/>
        <v>103.89302374499152</v>
      </c>
      <c r="O773" s="78">
        <f t="shared" si="68"/>
        <v>0.10882736810767558</v>
      </c>
    </row>
    <row r="774" spans="2:15" x14ac:dyDescent="0.2">
      <c r="B774" s="44">
        <v>41465</v>
      </c>
      <c r="C774" s="24" t="s">
        <v>668</v>
      </c>
      <c r="D774" s="5">
        <v>7</v>
      </c>
      <c r="E774" s="5">
        <v>3</v>
      </c>
      <c r="F774" s="17" t="s">
        <v>676</v>
      </c>
      <c r="G774" s="2">
        <v>6</v>
      </c>
      <c r="H774" s="57">
        <v>8</v>
      </c>
      <c r="I774" s="6">
        <v>0.8</v>
      </c>
      <c r="J774" s="7" t="s">
        <v>16</v>
      </c>
      <c r="K774" s="58"/>
      <c r="L774" s="6">
        <f t="shared" si="69"/>
        <v>955.45897550878976</v>
      </c>
      <c r="M774" s="6">
        <f t="shared" si="70"/>
        <v>1058.5519992537813</v>
      </c>
      <c r="N774" s="74">
        <f t="shared" si="67"/>
        <v>103.09302374499157</v>
      </c>
      <c r="O774" s="78">
        <f t="shared" si="68"/>
        <v>0.10789895368358823</v>
      </c>
    </row>
    <row r="775" spans="2:15" x14ac:dyDescent="0.2">
      <c r="B775" s="44">
        <v>41465</v>
      </c>
      <c r="C775" s="24" t="s">
        <v>668</v>
      </c>
      <c r="D775" s="5">
        <v>8</v>
      </c>
      <c r="E775" s="5">
        <v>4</v>
      </c>
      <c r="F775" s="17" t="s">
        <v>677</v>
      </c>
      <c r="G775" s="2">
        <v>5</v>
      </c>
      <c r="H775" s="57">
        <v>12</v>
      </c>
      <c r="I775" s="6">
        <v>1</v>
      </c>
      <c r="J775" s="7">
        <v>1</v>
      </c>
      <c r="K775" s="58">
        <v>12</v>
      </c>
      <c r="L775" s="6">
        <f t="shared" si="69"/>
        <v>956.45897550878976</v>
      </c>
      <c r="M775" s="6">
        <f t="shared" si="70"/>
        <v>1070.5519992537813</v>
      </c>
      <c r="N775" s="74">
        <f t="shared" si="67"/>
        <v>114.09302374499157</v>
      </c>
      <c r="O775" s="78">
        <f t="shared" si="68"/>
        <v>0.11928689746917751</v>
      </c>
    </row>
    <row r="776" spans="2:15" x14ac:dyDescent="0.2">
      <c r="B776" s="44">
        <v>41465</v>
      </c>
      <c r="C776" s="24" t="s">
        <v>668</v>
      </c>
      <c r="D776" s="5">
        <v>8</v>
      </c>
      <c r="E776" s="5">
        <v>2</v>
      </c>
      <c r="F776" s="17" t="s">
        <v>678</v>
      </c>
      <c r="G776" s="2">
        <v>5.5</v>
      </c>
      <c r="H776" s="57">
        <v>8</v>
      </c>
      <c r="I776" s="6">
        <v>0.9</v>
      </c>
      <c r="J776" s="7" t="s">
        <v>16</v>
      </c>
      <c r="K776" s="58"/>
      <c r="L776" s="6">
        <f t="shared" si="69"/>
        <v>957.35897550878974</v>
      </c>
      <c r="M776" s="6">
        <f t="shared" si="70"/>
        <v>1070.5519992537813</v>
      </c>
      <c r="N776" s="74">
        <f t="shared" si="67"/>
        <v>113.19302374499159</v>
      </c>
      <c r="O776" s="78">
        <f t="shared" si="68"/>
        <v>0.11823467125780589</v>
      </c>
    </row>
    <row r="777" spans="2:15" x14ac:dyDescent="0.2">
      <c r="B777" s="44">
        <v>41465</v>
      </c>
      <c r="C777" s="24" t="s">
        <v>668</v>
      </c>
      <c r="D777" s="5">
        <v>8</v>
      </c>
      <c r="E777" s="5">
        <v>1</v>
      </c>
      <c r="F777" s="17" t="s">
        <v>679</v>
      </c>
      <c r="G777" s="2">
        <v>6</v>
      </c>
      <c r="H777" s="57">
        <v>9.5</v>
      </c>
      <c r="I777" s="6">
        <v>0.8</v>
      </c>
      <c r="J777" s="7" t="s">
        <v>16</v>
      </c>
      <c r="K777" s="58"/>
      <c r="L777" s="6">
        <f t="shared" si="69"/>
        <v>958.15897550878969</v>
      </c>
      <c r="M777" s="6">
        <f t="shared" si="70"/>
        <v>1070.5519992537813</v>
      </c>
      <c r="N777" s="74">
        <f t="shared" si="67"/>
        <v>112.39302374499164</v>
      </c>
      <c r="O777" s="78">
        <f t="shared" si="68"/>
        <v>0.11730101853433048</v>
      </c>
    </row>
    <row r="778" spans="2:15" x14ac:dyDescent="0.2">
      <c r="B778" s="44">
        <v>41465</v>
      </c>
      <c r="C778" s="24" t="s">
        <v>372</v>
      </c>
      <c r="D778" s="5">
        <v>6</v>
      </c>
      <c r="E778" s="5">
        <v>1</v>
      </c>
      <c r="F778" s="17" t="s">
        <v>680</v>
      </c>
      <c r="G778" s="2">
        <v>4</v>
      </c>
      <c r="H778" s="57">
        <v>6.5</v>
      </c>
      <c r="I778" s="6">
        <v>1.3</v>
      </c>
      <c r="J778" s="7">
        <v>1</v>
      </c>
      <c r="K778" s="58">
        <v>8.4500000000000011</v>
      </c>
      <c r="L778" s="6">
        <f t="shared" si="69"/>
        <v>959.45897550878965</v>
      </c>
      <c r="M778" s="6">
        <f t="shared" si="70"/>
        <v>1079.0019992537814</v>
      </c>
      <c r="N778" s="74">
        <f t="shared" si="67"/>
        <v>119.54302374499173</v>
      </c>
      <c r="O778" s="78">
        <f t="shared" si="68"/>
        <v>0.12459420026958369</v>
      </c>
    </row>
    <row r="779" spans="2:15" x14ac:dyDescent="0.2">
      <c r="B779" s="44">
        <v>41465</v>
      </c>
      <c r="C779" s="24" t="s">
        <v>372</v>
      </c>
      <c r="D779" s="5">
        <v>6</v>
      </c>
      <c r="E779" s="5">
        <v>10</v>
      </c>
      <c r="F779" s="17" t="s">
        <v>681</v>
      </c>
      <c r="G779" s="2">
        <v>5</v>
      </c>
      <c r="H779" s="57">
        <v>9</v>
      </c>
      <c r="I779" s="6">
        <v>1</v>
      </c>
      <c r="J779" s="7">
        <v>2</v>
      </c>
      <c r="K779" s="58"/>
      <c r="L779" s="6">
        <f t="shared" si="69"/>
        <v>960.45897550878965</v>
      </c>
      <c r="M779" s="6">
        <f t="shared" si="70"/>
        <v>1079.0019992537814</v>
      </c>
      <c r="N779" s="74">
        <f t="shared" si="67"/>
        <v>118.54302374499173</v>
      </c>
      <c r="O779" s="78">
        <f t="shared" si="68"/>
        <v>0.123423307780736</v>
      </c>
    </row>
    <row r="780" spans="2:15" x14ac:dyDescent="0.2">
      <c r="B780" s="44">
        <v>41465</v>
      </c>
      <c r="C780" s="24" t="s">
        <v>372</v>
      </c>
      <c r="D780" s="5">
        <v>8</v>
      </c>
      <c r="E780" s="5">
        <v>7</v>
      </c>
      <c r="F780" s="17" t="s">
        <v>682</v>
      </c>
      <c r="G780" s="2">
        <v>3.2</v>
      </c>
      <c r="H780" s="57">
        <v>4.2</v>
      </c>
      <c r="I780" s="6">
        <v>1.6</v>
      </c>
      <c r="J780" s="7" t="s">
        <v>16</v>
      </c>
      <c r="K780" s="58"/>
      <c r="L780" s="6">
        <f t="shared" si="69"/>
        <v>962.05897550878967</v>
      </c>
      <c r="M780" s="6">
        <f t="shared" si="70"/>
        <v>1079.0019992537814</v>
      </c>
      <c r="N780" s="74">
        <f t="shared" si="67"/>
        <v>116.94302374499171</v>
      </c>
      <c r="O780" s="78">
        <f t="shared" si="68"/>
        <v>0.12155494280706212</v>
      </c>
    </row>
    <row r="781" spans="2:15" x14ac:dyDescent="0.2">
      <c r="B781" s="44">
        <v>41465</v>
      </c>
      <c r="C781" s="24" t="s">
        <v>372</v>
      </c>
      <c r="D781" s="5">
        <v>8</v>
      </c>
      <c r="E781" s="5">
        <v>1</v>
      </c>
      <c r="F781" s="17" t="s">
        <v>683</v>
      </c>
      <c r="G781" s="2">
        <v>4.2</v>
      </c>
      <c r="H781" s="57">
        <v>4.5999999999999996</v>
      </c>
      <c r="I781" s="6">
        <v>1.2</v>
      </c>
      <c r="J781" s="7" t="s">
        <v>16</v>
      </c>
      <c r="K781" s="58"/>
      <c r="L781" s="6">
        <f t="shared" si="69"/>
        <v>963.25897550878972</v>
      </c>
      <c r="M781" s="6">
        <f t="shared" si="70"/>
        <v>1079.0019992537814</v>
      </c>
      <c r="N781" s="74">
        <f t="shared" si="67"/>
        <v>115.74302374499166</v>
      </c>
      <c r="O781" s="78">
        <f t="shared" si="68"/>
        <v>0.12015774229755465</v>
      </c>
    </row>
    <row r="782" spans="2:15" x14ac:dyDescent="0.2">
      <c r="B782" s="44">
        <v>41465</v>
      </c>
      <c r="C782" s="24" t="s">
        <v>372</v>
      </c>
      <c r="D782" s="5">
        <v>9</v>
      </c>
      <c r="E782" s="5">
        <v>3</v>
      </c>
      <c r="F782" s="17" t="s">
        <v>684</v>
      </c>
      <c r="G782" s="2">
        <v>4.0999999999999996</v>
      </c>
      <c r="H782" s="57">
        <v>4.5999999999999996</v>
      </c>
      <c r="I782" s="6">
        <v>1.2</v>
      </c>
      <c r="J782" s="7">
        <v>1</v>
      </c>
      <c r="K782" s="58">
        <v>5.52</v>
      </c>
      <c r="L782" s="6">
        <f t="shared" si="69"/>
        <v>964.45897550878976</v>
      </c>
      <c r="M782" s="6">
        <f t="shared" si="70"/>
        <v>1084.5219992537814</v>
      </c>
      <c r="N782" s="74">
        <f t="shared" si="67"/>
        <v>120.0630237449916</v>
      </c>
      <c r="O782" s="78">
        <f t="shared" si="68"/>
        <v>0.12448743471089961</v>
      </c>
    </row>
    <row r="783" spans="2:15" x14ac:dyDescent="0.2">
      <c r="B783" s="44">
        <v>41468</v>
      </c>
      <c r="C783" s="24" t="s">
        <v>126</v>
      </c>
      <c r="D783" s="5">
        <v>2</v>
      </c>
      <c r="E783" s="5">
        <v>13</v>
      </c>
      <c r="F783" s="17" t="s">
        <v>685</v>
      </c>
      <c r="G783" s="2">
        <v>5.8</v>
      </c>
      <c r="H783" s="57">
        <v>12</v>
      </c>
      <c r="I783" s="6">
        <v>0.9</v>
      </c>
      <c r="J783" s="7" t="s">
        <v>16</v>
      </c>
      <c r="K783" s="58"/>
      <c r="L783" s="6">
        <f t="shared" si="69"/>
        <v>965.35897550878974</v>
      </c>
      <c r="M783" s="6">
        <f t="shared" si="70"/>
        <v>1084.5219992537814</v>
      </c>
      <c r="N783" s="74">
        <f t="shared" si="67"/>
        <v>119.16302374499162</v>
      </c>
      <c r="O783" s="78">
        <f t="shared" si="68"/>
        <v>0.12343907993623521</v>
      </c>
    </row>
    <row r="784" spans="2:15" x14ac:dyDescent="0.2">
      <c r="B784" s="44">
        <v>41468</v>
      </c>
      <c r="C784" s="24" t="s">
        <v>126</v>
      </c>
      <c r="D784" s="5">
        <v>3</v>
      </c>
      <c r="E784" s="5">
        <v>4</v>
      </c>
      <c r="F784" s="17" t="s">
        <v>686</v>
      </c>
      <c r="G784" s="2">
        <v>4.3</v>
      </c>
      <c r="H784" s="57">
        <v>8</v>
      </c>
      <c r="I784" s="6">
        <v>1.2</v>
      </c>
      <c r="J784" s="7" t="s">
        <v>16</v>
      </c>
      <c r="K784" s="58"/>
      <c r="L784" s="6">
        <f t="shared" si="69"/>
        <v>966.55897550878979</v>
      </c>
      <c r="M784" s="6">
        <f t="shared" si="70"/>
        <v>1084.5219992537814</v>
      </c>
      <c r="N784" s="74">
        <f t="shared" si="67"/>
        <v>117.96302374499157</v>
      </c>
      <c r="O784" s="78">
        <f t="shared" si="68"/>
        <v>0.12204431052217654</v>
      </c>
    </row>
    <row r="785" spans="2:15" x14ac:dyDescent="0.2">
      <c r="B785" s="44">
        <v>41468</v>
      </c>
      <c r="C785" s="24" t="s">
        <v>58</v>
      </c>
      <c r="D785" s="5">
        <v>3</v>
      </c>
      <c r="E785" s="5">
        <v>4</v>
      </c>
      <c r="F785" s="17" t="s">
        <v>687</v>
      </c>
      <c r="G785" s="2">
        <v>2.7</v>
      </c>
      <c r="H785" s="57">
        <v>5.5</v>
      </c>
      <c r="I785" s="6">
        <v>1.9</v>
      </c>
      <c r="J785" s="7" t="s">
        <v>16</v>
      </c>
      <c r="K785" s="58"/>
      <c r="L785" s="6">
        <f t="shared" si="69"/>
        <v>968.45897550878976</v>
      </c>
      <c r="M785" s="6">
        <f t="shared" si="70"/>
        <v>1084.5219992537814</v>
      </c>
      <c r="N785" s="74">
        <f t="shared" si="67"/>
        <v>116.0630237449916</v>
      </c>
      <c r="O785" s="78">
        <f t="shared" si="68"/>
        <v>0.11984299457188334</v>
      </c>
    </row>
    <row r="786" spans="2:15" x14ac:dyDescent="0.2">
      <c r="B786" s="44">
        <v>41468</v>
      </c>
      <c r="C786" s="24" t="s">
        <v>58</v>
      </c>
      <c r="D786" s="5">
        <v>3</v>
      </c>
      <c r="E786" s="5">
        <v>5</v>
      </c>
      <c r="F786" s="17" t="s">
        <v>688</v>
      </c>
      <c r="G786" s="2">
        <v>6</v>
      </c>
      <c r="H786" s="57">
        <v>6</v>
      </c>
      <c r="I786" s="6">
        <v>0.8</v>
      </c>
      <c r="J786" s="7" t="s">
        <v>16</v>
      </c>
      <c r="K786" s="58"/>
      <c r="L786" s="6">
        <f t="shared" si="69"/>
        <v>969.25897550878972</v>
      </c>
      <c r="M786" s="6">
        <f t="shared" si="70"/>
        <v>1084.5219992537814</v>
      </c>
      <c r="N786" s="74">
        <f t="shared" si="67"/>
        <v>115.26302374499164</v>
      </c>
      <c r="O786" s="78">
        <f t="shared" si="68"/>
        <v>0.1189187066175859</v>
      </c>
    </row>
    <row r="787" spans="2:15" x14ac:dyDescent="0.2">
      <c r="B787" s="44">
        <v>41468</v>
      </c>
      <c r="C787" s="24" t="s">
        <v>126</v>
      </c>
      <c r="D787" s="5">
        <v>4</v>
      </c>
      <c r="E787" s="5">
        <v>1</v>
      </c>
      <c r="F787" s="17" t="s">
        <v>689</v>
      </c>
      <c r="G787" s="2">
        <v>5.7</v>
      </c>
      <c r="H787" s="57">
        <v>6</v>
      </c>
      <c r="I787" s="6">
        <v>0.9</v>
      </c>
      <c r="J787" s="7">
        <v>2</v>
      </c>
      <c r="K787" s="58"/>
      <c r="L787" s="6">
        <f t="shared" si="69"/>
        <v>970.15897550878969</v>
      </c>
      <c r="M787" s="6">
        <f t="shared" si="70"/>
        <v>1084.5219992537814</v>
      </c>
      <c r="N787" s="74">
        <f t="shared" si="67"/>
        <v>114.36302374499166</v>
      </c>
      <c r="O787" s="78">
        <f t="shared" si="68"/>
        <v>0.11788070474224617</v>
      </c>
    </row>
    <row r="788" spans="2:15" x14ac:dyDescent="0.2">
      <c r="B788" s="44">
        <v>41468</v>
      </c>
      <c r="C788" s="24" t="s">
        <v>58</v>
      </c>
      <c r="D788" s="5">
        <v>4</v>
      </c>
      <c r="E788" s="5">
        <v>2</v>
      </c>
      <c r="F788" s="17" t="s">
        <v>690</v>
      </c>
      <c r="G788" s="2">
        <v>3.8</v>
      </c>
      <c r="H788" s="57">
        <v>7</v>
      </c>
      <c r="I788" s="6">
        <v>1.3</v>
      </c>
      <c r="J788" s="7">
        <v>3</v>
      </c>
      <c r="K788" s="58"/>
      <c r="L788" s="6">
        <f t="shared" si="69"/>
        <v>971.45897550878965</v>
      </c>
      <c r="M788" s="6">
        <f t="shared" si="70"/>
        <v>1084.5219992537814</v>
      </c>
      <c r="N788" s="74">
        <f t="shared" si="67"/>
        <v>113.06302374499171</v>
      </c>
      <c r="O788" s="78">
        <f t="shared" si="68"/>
        <v>0.11638476414897124</v>
      </c>
    </row>
    <row r="789" spans="2:15" x14ac:dyDescent="0.2">
      <c r="B789" s="44">
        <v>41468</v>
      </c>
      <c r="C789" s="24" t="s">
        <v>58</v>
      </c>
      <c r="D789" s="5">
        <v>4</v>
      </c>
      <c r="E789" s="5">
        <v>1</v>
      </c>
      <c r="F789" s="17" t="s">
        <v>691</v>
      </c>
      <c r="G789" s="2">
        <v>4.5999999999999996</v>
      </c>
      <c r="H789" s="57">
        <v>6</v>
      </c>
      <c r="I789" s="6">
        <v>1.1000000000000001</v>
      </c>
      <c r="J789" s="7">
        <v>2</v>
      </c>
      <c r="K789" s="58"/>
      <c r="L789" s="6">
        <f t="shared" si="69"/>
        <v>972.55897550878967</v>
      </c>
      <c r="M789" s="6">
        <f t="shared" si="70"/>
        <v>1084.5219992537814</v>
      </c>
      <c r="N789" s="74">
        <f t="shared" si="67"/>
        <v>111.96302374499169</v>
      </c>
      <c r="O789" s="78">
        <f t="shared" si="68"/>
        <v>0.11512209188796881</v>
      </c>
    </row>
    <row r="790" spans="2:15" x14ac:dyDescent="0.2">
      <c r="B790" s="44">
        <v>41468</v>
      </c>
      <c r="C790" s="24" t="s">
        <v>75</v>
      </c>
      <c r="D790" s="5">
        <v>4</v>
      </c>
      <c r="E790" s="5">
        <v>3</v>
      </c>
      <c r="F790" s="17" t="s">
        <v>692</v>
      </c>
      <c r="G790" s="2">
        <v>4.2</v>
      </c>
      <c r="H790" s="57">
        <v>9</v>
      </c>
      <c r="I790" s="6">
        <v>1.2</v>
      </c>
      <c r="J790" s="7">
        <v>2</v>
      </c>
      <c r="K790" s="58"/>
      <c r="L790" s="6">
        <f t="shared" si="69"/>
        <v>973.75897550878972</v>
      </c>
      <c r="M790" s="6">
        <f t="shared" si="70"/>
        <v>1084.5219992537814</v>
      </c>
      <c r="N790" s="74">
        <f t="shared" si="67"/>
        <v>110.76302374499164</v>
      </c>
      <c r="O790" s="78">
        <f t="shared" si="68"/>
        <v>0.11374788477520106</v>
      </c>
    </row>
    <row r="791" spans="2:15" x14ac:dyDescent="0.2">
      <c r="B791" s="44">
        <v>41468</v>
      </c>
      <c r="C791" s="24" t="s">
        <v>75</v>
      </c>
      <c r="D791" s="5">
        <v>4</v>
      </c>
      <c r="E791" s="5">
        <v>1</v>
      </c>
      <c r="F791" s="17" t="s">
        <v>693</v>
      </c>
      <c r="G791" s="2">
        <v>4.7</v>
      </c>
      <c r="H791" s="57">
        <v>5.5</v>
      </c>
      <c r="I791" s="6">
        <v>1.1000000000000001</v>
      </c>
      <c r="J791" s="7">
        <v>1</v>
      </c>
      <c r="K791" s="58">
        <v>6.0500000000000007</v>
      </c>
      <c r="L791" s="6">
        <f t="shared" si="69"/>
        <v>974.85897550878974</v>
      </c>
      <c r="M791" s="6">
        <f t="shared" si="70"/>
        <v>1090.5719992537813</v>
      </c>
      <c r="N791" s="74">
        <f t="shared" si="67"/>
        <v>115.71302374499157</v>
      </c>
      <c r="O791" s="78">
        <f t="shared" si="68"/>
        <v>0.11869719277560085</v>
      </c>
    </row>
    <row r="792" spans="2:15" x14ac:dyDescent="0.2">
      <c r="B792" s="44">
        <v>41468</v>
      </c>
      <c r="C792" s="24" t="s">
        <v>126</v>
      </c>
      <c r="D792" s="5">
        <v>5</v>
      </c>
      <c r="E792" s="5">
        <v>9</v>
      </c>
      <c r="F792" s="17" t="s">
        <v>694</v>
      </c>
      <c r="G792" s="2">
        <v>4.9000000000000004</v>
      </c>
      <c r="H792" s="57">
        <v>5.5</v>
      </c>
      <c r="I792" s="6">
        <v>1</v>
      </c>
      <c r="J792" s="7">
        <v>1</v>
      </c>
      <c r="K792" s="58">
        <v>5.5</v>
      </c>
      <c r="L792" s="6">
        <f t="shared" si="69"/>
        <v>975.85897550878974</v>
      </c>
      <c r="M792" s="6">
        <f t="shared" si="70"/>
        <v>1096.0719992537813</v>
      </c>
      <c r="N792" s="74">
        <f t="shared" si="67"/>
        <v>120.21302374499157</v>
      </c>
      <c r="O792" s="78">
        <f t="shared" si="68"/>
        <v>0.12318688126254652</v>
      </c>
    </row>
    <row r="793" spans="2:15" x14ac:dyDescent="0.2">
      <c r="B793" s="44">
        <v>41468</v>
      </c>
      <c r="C793" s="24" t="s">
        <v>75</v>
      </c>
      <c r="D793" s="5">
        <v>5</v>
      </c>
      <c r="E793" s="5">
        <v>4</v>
      </c>
      <c r="F793" s="17" t="s">
        <v>695</v>
      </c>
      <c r="G793" s="2">
        <v>4.0999999999999996</v>
      </c>
      <c r="H793" s="57">
        <v>6</v>
      </c>
      <c r="I793" s="6">
        <v>1.2</v>
      </c>
      <c r="J793" s="7">
        <v>1</v>
      </c>
      <c r="K793" s="58">
        <v>7.1999999999999993</v>
      </c>
      <c r="L793" s="6">
        <f t="shared" si="69"/>
        <v>977.05897550878979</v>
      </c>
      <c r="M793" s="6">
        <f t="shared" si="70"/>
        <v>1103.2719992537814</v>
      </c>
      <c r="N793" s="74">
        <f t="shared" si="67"/>
        <v>126.21302374499157</v>
      </c>
      <c r="O793" s="78">
        <f t="shared" si="68"/>
        <v>0.12917646417327869</v>
      </c>
    </row>
    <row r="794" spans="2:15" x14ac:dyDescent="0.2">
      <c r="B794" s="44">
        <v>41468</v>
      </c>
      <c r="C794" s="24" t="s">
        <v>75</v>
      </c>
      <c r="D794" s="5">
        <v>5</v>
      </c>
      <c r="E794" s="5">
        <v>1</v>
      </c>
      <c r="F794" s="17" t="s">
        <v>696</v>
      </c>
      <c r="G794" s="2">
        <v>4.5999999999999996</v>
      </c>
      <c r="H794" s="57">
        <v>4.5999999999999996</v>
      </c>
      <c r="I794" s="6">
        <v>1.1000000000000001</v>
      </c>
      <c r="J794" s="7">
        <v>3</v>
      </c>
      <c r="K794" s="58"/>
      <c r="L794" s="6">
        <f t="shared" si="69"/>
        <v>978.15897550878981</v>
      </c>
      <c r="M794" s="6">
        <f t="shared" si="70"/>
        <v>1103.2719992537814</v>
      </c>
      <c r="N794" s="74">
        <f t="shared" si="67"/>
        <v>125.11302374499155</v>
      </c>
      <c r="O794" s="78">
        <f t="shared" si="68"/>
        <v>0.12790663570808003</v>
      </c>
    </row>
    <row r="795" spans="2:15" x14ac:dyDescent="0.2">
      <c r="B795" s="44">
        <v>41468</v>
      </c>
      <c r="C795" s="24" t="s">
        <v>75</v>
      </c>
      <c r="D795" s="5">
        <v>5</v>
      </c>
      <c r="E795" s="5">
        <v>5</v>
      </c>
      <c r="F795" s="17" t="s">
        <v>697</v>
      </c>
      <c r="G795" s="2">
        <v>5.6</v>
      </c>
      <c r="H795" s="57">
        <v>8</v>
      </c>
      <c r="I795" s="6">
        <v>0.9</v>
      </c>
      <c r="J795" s="7" t="s">
        <v>16</v>
      </c>
      <c r="K795" s="58"/>
      <c r="L795" s="6">
        <f t="shared" si="69"/>
        <v>979.05897550878979</v>
      </c>
      <c r="M795" s="6">
        <f t="shared" si="70"/>
        <v>1103.2719992537814</v>
      </c>
      <c r="N795" s="74">
        <f t="shared" si="67"/>
        <v>124.21302374499157</v>
      </c>
      <c r="O795" s="78">
        <f t="shared" si="68"/>
        <v>0.12686980749085264</v>
      </c>
    </row>
    <row r="796" spans="2:15" x14ac:dyDescent="0.2">
      <c r="B796" s="44">
        <v>41468</v>
      </c>
      <c r="C796" s="24" t="s">
        <v>58</v>
      </c>
      <c r="D796" s="5">
        <v>6</v>
      </c>
      <c r="E796" s="5">
        <v>7</v>
      </c>
      <c r="F796" s="17" t="s">
        <v>698</v>
      </c>
      <c r="G796" s="2">
        <v>4.9000000000000004</v>
      </c>
      <c r="H796" s="57">
        <v>12</v>
      </c>
      <c r="I796" s="6">
        <v>1</v>
      </c>
      <c r="J796" s="7" t="s">
        <v>16</v>
      </c>
      <c r="K796" s="58"/>
      <c r="L796" s="6">
        <f t="shared" si="69"/>
        <v>980.05897550878979</v>
      </c>
      <c r="M796" s="6">
        <f t="shared" si="70"/>
        <v>1103.2719992537814</v>
      </c>
      <c r="N796" s="74">
        <f t="shared" si="67"/>
        <v>123.21302374499157</v>
      </c>
      <c r="O796" s="78">
        <f t="shared" si="68"/>
        <v>0.12572000953414719</v>
      </c>
    </row>
    <row r="797" spans="2:15" x14ac:dyDescent="0.2">
      <c r="B797" s="44">
        <v>41468</v>
      </c>
      <c r="C797" s="24" t="s">
        <v>58</v>
      </c>
      <c r="D797" s="5">
        <v>7</v>
      </c>
      <c r="E797" s="5">
        <v>10</v>
      </c>
      <c r="F797" s="17" t="s">
        <v>699</v>
      </c>
      <c r="G797" s="2">
        <v>3.1</v>
      </c>
      <c r="H797" s="57">
        <v>3.6</v>
      </c>
      <c r="I797" s="6">
        <v>1.6</v>
      </c>
      <c r="J797" s="7">
        <v>1</v>
      </c>
      <c r="K797" s="58">
        <v>5.7600000000000007</v>
      </c>
      <c r="L797" s="6">
        <f t="shared" si="69"/>
        <v>981.65897550878981</v>
      </c>
      <c r="M797" s="6">
        <f t="shared" si="70"/>
        <v>1109.0319992537814</v>
      </c>
      <c r="N797" s="74">
        <f t="shared" si="67"/>
        <v>127.37302374499154</v>
      </c>
      <c r="O797" s="78">
        <f t="shared" si="68"/>
        <v>0.12975282345783537</v>
      </c>
    </row>
    <row r="798" spans="2:15" x14ac:dyDescent="0.2">
      <c r="B798" s="44">
        <v>41468</v>
      </c>
      <c r="C798" s="24" t="s">
        <v>126</v>
      </c>
      <c r="D798" s="5">
        <v>8</v>
      </c>
      <c r="E798" s="5">
        <v>13</v>
      </c>
      <c r="F798" s="17" t="s">
        <v>700</v>
      </c>
      <c r="G798" s="2">
        <v>4.8</v>
      </c>
      <c r="H798" s="57">
        <v>6.5</v>
      </c>
      <c r="I798" s="6">
        <v>1</v>
      </c>
      <c r="J798" s="7" t="s">
        <v>16</v>
      </c>
      <c r="K798" s="58"/>
      <c r="L798" s="6">
        <f t="shared" si="69"/>
        <v>982.65897550878981</v>
      </c>
      <c r="M798" s="6">
        <f t="shared" si="70"/>
        <v>1109.0319992537814</v>
      </c>
      <c r="N798" s="74">
        <f t="shared" si="67"/>
        <v>126.37302374499154</v>
      </c>
      <c r="O798" s="78">
        <f t="shared" si="68"/>
        <v>0.12860313383853192</v>
      </c>
    </row>
    <row r="799" spans="2:15" x14ac:dyDescent="0.2">
      <c r="B799" s="44">
        <v>41468</v>
      </c>
      <c r="C799" s="24" t="s">
        <v>126</v>
      </c>
      <c r="D799" s="5">
        <v>8</v>
      </c>
      <c r="E799" s="5">
        <v>1</v>
      </c>
      <c r="F799" s="17" t="s">
        <v>701</v>
      </c>
      <c r="G799" s="2">
        <v>5.5</v>
      </c>
      <c r="H799" s="57">
        <v>7</v>
      </c>
      <c r="I799" s="6">
        <v>0.9</v>
      </c>
      <c r="J799" s="7">
        <v>2</v>
      </c>
      <c r="K799" s="58"/>
      <c r="L799" s="6">
        <f t="shared" si="69"/>
        <v>983.55897550878979</v>
      </c>
      <c r="M799" s="6">
        <f t="shared" si="70"/>
        <v>1109.0319992537814</v>
      </c>
      <c r="N799" s="74">
        <f t="shared" si="67"/>
        <v>125.47302374499156</v>
      </c>
      <c r="O799" s="78">
        <f t="shared" si="68"/>
        <v>0.12757041201325528</v>
      </c>
    </row>
    <row r="800" spans="2:15" x14ac:dyDescent="0.2">
      <c r="B800" s="44">
        <v>41468</v>
      </c>
      <c r="C800" s="24" t="s">
        <v>58</v>
      </c>
      <c r="D800" s="5">
        <v>8</v>
      </c>
      <c r="E800" s="5">
        <v>1</v>
      </c>
      <c r="F800" s="17" t="s">
        <v>702</v>
      </c>
      <c r="G800" s="2">
        <v>4.3</v>
      </c>
      <c r="H800" s="57">
        <v>4.4000000000000004</v>
      </c>
      <c r="I800" s="6">
        <v>1.2</v>
      </c>
      <c r="J800" s="7">
        <v>3</v>
      </c>
      <c r="K800" s="58"/>
      <c r="L800" s="6">
        <f t="shared" si="69"/>
        <v>984.75897550878983</v>
      </c>
      <c r="M800" s="6">
        <f t="shared" si="70"/>
        <v>1109.0319992537814</v>
      </c>
      <c r="N800" s="74">
        <f t="shared" si="67"/>
        <v>124.27302374499152</v>
      </c>
      <c r="O800" s="78">
        <f t="shared" si="68"/>
        <v>0.12619638595401894</v>
      </c>
    </row>
    <row r="801" spans="2:15" x14ac:dyDescent="0.2">
      <c r="B801" s="44">
        <v>41468</v>
      </c>
      <c r="C801" s="24" t="s">
        <v>372</v>
      </c>
      <c r="D801" s="5">
        <v>6</v>
      </c>
      <c r="E801" s="5">
        <v>2</v>
      </c>
      <c r="F801" s="17" t="s">
        <v>703</v>
      </c>
      <c r="G801" s="2">
        <v>4.8</v>
      </c>
      <c r="H801" s="57">
        <v>8</v>
      </c>
      <c r="I801" s="6">
        <v>1</v>
      </c>
      <c r="J801" s="7">
        <v>1</v>
      </c>
      <c r="K801" s="58">
        <v>8</v>
      </c>
      <c r="L801" s="6">
        <f t="shared" si="69"/>
        <v>985.75897550878983</v>
      </c>
      <c r="M801" s="6">
        <f t="shared" si="70"/>
        <v>1117.0319992537814</v>
      </c>
      <c r="N801" s="74">
        <f t="shared" si="67"/>
        <v>131.27302374499152</v>
      </c>
      <c r="O801" s="78">
        <f t="shared" si="68"/>
        <v>0.13316949376721246</v>
      </c>
    </row>
    <row r="802" spans="2:15" x14ac:dyDescent="0.2">
      <c r="B802" s="44">
        <v>41468</v>
      </c>
      <c r="C802" s="24" t="s">
        <v>372</v>
      </c>
      <c r="D802" s="5">
        <v>8</v>
      </c>
      <c r="E802" s="5">
        <v>7</v>
      </c>
      <c r="F802" s="17" t="s">
        <v>704</v>
      </c>
      <c r="G802" s="2">
        <v>4.5</v>
      </c>
      <c r="H802" s="57">
        <v>5.5</v>
      </c>
      <c r="I802" s="6">
        <v>1.1000000000000001</v>
      </c>
      <c r="J802" s="7" t="s">
        <v>16</v>
      </c>
      <c r="K802" s="58"/>
      <c r="L802" s="6">
        <f t="shared" si="69"/>
        <v>986.85897550878985</v>
      </c>
      <c r="M802" s="6">
        <f t="shared" si="70"/>
        <v>1117.0319992537814</v>
      </c>
      <c r="N802" s="74">
        <f t="shared" si="67"/>
        <v>130.1730237449915</v>
      </c>
      <c r="O802" s="78">
        <f t="shared" si="68"/>
        <v>0.13190640909748919</v>
      </c>
    </row>
    <row r="803" spans="2:15" x14ac:dyDescent="0.2">
      <c r="B803" s="44">
        <v>41472</v>
      </c>
      <c r="C803" s="9" t="s">
        <v>58</v>
      </c>
      <c r="D803" s="25">
        <v>6</v>
      </c>
      <c r="E803" s="5">
        <v>5</v>
      </c>
      <c r="F803" s="4" t="s">
        <v>705</v>
      </c>
      <c r="G803" s="2">
        <v>4.2</v>
      </c>
      <c r="H803" s="57">
        <v>4.8</v>
      </c>
      <c r="I803" s="6">
        <v>1.2</v>
      </c>
      <c r="J803" s="7">
        <v>1</v>
      </c>
      <c r="K803" s="58">
        <v>5.76</v>
      </c>
      <c r="L803" s="6">
        <f t="shared" si="69"/>
        <v>988.0589755087899</v>
      </c>
      <c r="M803" s="6">
        <f t="shared" si="70"/>
        <v>1122.7919992537813</v>
      </c>
      <c r="N803" s="74">
        <f t="shared" si="67"/>
        <v>134.73302374499144</v>
      </c>
      <c r="O803" s="78">
        <f t="shared" si="68"/>
        <v>0.13636131757784214</v>
      </c>
    </row>
    <row r="804" spans="2:15" x14ac:dyDescent="0.2">
      <c r="B804" s="44">
        <v>41472</v>
      </c>
      <c r="C804" s="9" t="s">
        <v>58</v>
      </c>
      <c r="D804" s="25">
        <v>7</v>
      </c>
      <c r="E804" s="5">
        <v>8</v>
      </c>
      <c r="F804" s="4" t="s">
        <v>706</v>
      </c>
      <c r="G804" s="2">
        <v>4.5</v>
      </c>
      <c r="H804" s="57">
        <v>15</v>
      </c>
      <c r="I804" s="6">
        <v>1.1000000000000001</v>
      </c>
      <c r="J804" s="7"/>
      <c r="K804" s="58"/>
      <c r="L804" s="6">
        <f t="shared" si="69"/>
        <v>989.15897550878992</v>
      </c>
      <c r="M804" s="6">
        <f t="shared" si="70"/>
        <v>1122.7919992537813</v>
      </c>
      <c r="N804" s="74">
        <f t="shared" si="67"/>
        <v>133.63302374499142</v>
      </c>
      <c r="O804" s="78">
        <f t="shared" si="68"/>
        <v>0.13509762035597475</v>
      </c>
    </row>
    <row r="805" spans="2:15" x14ac:dyDescent="0.2">
      <c r="B805" s="44">
        <v>41472</v>
      </c>
      <c r="C805" s="9" t="s">
        <v>58</v>
      </c>
      <c r="D805" s="25">
        <v>7</v>
      </c>
      <c r="E805" s="5">
        <v>4</v>
      </c>
      <c r="F805" s="4" t="s">
        <v>707</v>
      </c>
      <c r="G805" s="2">
        <v>4.7</v>
      </c>
      <c r="H805" s="57">
        <v>5</v>
      </c>
      <c r="I805" s="6">
        <v>1.1000000000000001</v>
      </c>
      <c r="J805" s="7">
        <v>2</v>
      </c>
      <c r="K805" s="58"/>
      <c r="L805" s="6">
        <f t="shared" si="69"/>
        <v>990.25897550878994</v>
      </c>
      <c r="M805" s="6">
        <f t="shared" si="70"/>
        <v>1122.7919992537813</v>
      </c>
      <c r="N805" s="74">
        <f t="shared" si="67"/>
        <v>132.5330237449914</v>
      </c>
      <c r="O805" s="78">
        <f t="shared" si="68"/>
        <v>0.13383673061574283</v>
      </c>
    </row>
    <row r="806" spans="2:15" x14ac:dyDescent="0.2">
      <c r="B806" s="44">
        <v>41472</v>
      </c>
      <c r="C806" s="9" t="s">
        <v>372</v>
      </c>
      <c r="D806" s="25">
        <v>3</v>
      </c>
      <c r="E806" s="5">
        <v>2</v>
      </c>
      <c r="F806" s="4" t="s">
        <v>708</v>
      </c>
      <c r="G806" s="2">
        <v>3.2</v>
      </c>
      <c r="H806" s="57">
        <v>4</v>
      </c>
      <c r="I806" s="6">
        <v>1.6</v>
      </c>
      <c r="J806" s="7"/>
      <c r="K806" s="58"/>
      <c r="L806" s="6">
        <f t="shared" si="69"/>
        <v>991.85897550878997</v>
      </c>
      <c r="M806" s="6">
        <f t="shared" si="70"/>
        <v>1122.7919992537813</v>
      </c>
      <c r="N806" s="74">
        <f t="shared" si="67"/>
        <v>130.93302374499137</v>
      </c>
      <c r="O806" s="78">
        <f t="shared" si="68"/>
        <v>0.13200770167737524</v>
      </c>
    </row>
    <row r="807" spans="2:15" x14ac:dyDescent="0.2">
      <c r="B807" s="44">
        <v>41472</v>
      </c>
      <c r="C807" s="9" t="s">
        <v>58</v>
      </c>
      <c r="D807" s="25">
        <v>8</v>
      </c>
      <c r="E807" s="5">
        <v>10</v>
      </c>
      <c r="F807" s="4" t="s">
        <v>709</v>
      </c>
      <c r="G807" s="2">
        <v>2.7</v>
      </c>
      <c r="H807" s="57">
        <v>5.5</v>
      </c>
      <c r="I807" s="6">
        <v>1.9</v>
      </c>
      <c r="J807" s="7"/>
      <c r="K807" s="58"/>
      <c r="L807" s="6">
        <f t="shared" si="69"/>
        <v>993.75897550878994</v>
      </c>
      <c r="M807" s="6">
        <f t="shared" si="70"/>
        <v>1122.7919992537813</v>
      </c>
      <c r="N807" s="74">
        <f t="shared" si="67"/>
        <v>129.0330237449914</v>
      </c>
      <c r="O807" s="78">
        <f t="shared" si="68"/>
        <v>0.129843379456199</v>
      </c>
    </row>
    <row r="808" spans="2:15" x14ac:dyDescent="0.2">
      <c r="B808" s="44">
        <v>41472</v>
      </c>
      <c r="C808" s="9" t="s">
        <v>58</v>
      </c>
      <c r="D808" s="25">
        <v>8</v>
      </c>
      <c r="E808" s="5">
        <v>9</v>
      </c>
      <c r="F808" s="4" t="s">
        <v>710</v>
      </c>
      <c r="G808" s="2">
        <v>4.0999999999999996</v>
      </c>
      <c r="H808" s="57">
        <v>4.4000000000000004</v>
      </c>
      <c r="I808" s="6">
        <v>1.2</v>
      </c>
      <c r="J808" s="7">
        <v>3</v>
      </c>
      <c r="K808" s="58"/>
      <c r="L808" s="6">
        <f t="shared" si="69"/>
        <v>994.95897550878999</v>
      </c>
      <c r="M808" s="6">
        <f t="shared" si="70"/>
        <v>1122.7919992537813</v>
      </c>
      <c r="N808" s="74">
        <f t="shared" si="67"/>
        <v>127.83302374499135</v>
      </c>
      <c r="O808" s="78">
        <f t="shared" si="68"/>
        <v>0.12848069809071441</v>
      </c>
    </row>
    <row r="809" spans="2:15" x14ac:dyDescent="0.2">
      <c r="B809" s="44">
        <v>41472</v>
      </c>
      <c r="C809" s="9" t="s">
        <v>372</v>
      </c>
      <c r="D809" s="25">
        <v>4</v>
      </c>
      <c r="E809" s="5">
        <v>4</v>
      </c>
      <c r="F809" s="4" t="s">
        <v>711</v>
      </c>
      <c r="G809" s="2">
        <v>5.2</v>
      </c>
      <c r="H809" s="57">
        <v>8</v>
      </c>
      <c r="I809" s="6">
        <v>1</v>
      </c>
      <c r="J809" s="7"/>
      <c r="K809" s="58"/>
      <c r="L809" s="6">
        <f t="shared" si="69"/>
        <v>995.95897550878999</v>
      </c>
      <c r="M809" s="6">
        <f t="shared" si="70"/>
        <v>1122.7919992537813</v>
      </c>
      <c r="N809" s="74">
        <f t="shared" si="67"/>
        <v>126.83302374499135</v>
      </c>
      <c r="O809" s="78">
        <f t="shared" si="68"/>
        <v>0.12734763867176171</v>
      </c>
    </row>
    <row r="810" spans="2:15" x14ac:dyDescent="0.2">
      <c r="B810" s="44">
        <v>41472</v>
      </c>
      <c r="C810" s="9" t="s">
        <v>372</v>
      </c>
      <c r="D810" s="25">
        <v>4</v>
      </c>
      <c r="E810" s="5">
        <v>2</v>
      </c>
      <c r="F810" s="4" t="s">
        <v>712</v>
      </c>
      <c r="G810" s="2">
        <v>6</v>
      </c>
      <c r="H810" s="57">
        <v>15</v>
      </c>
      <c r="I810" s="6">
        <v>0.8</v>
      </c>
      <c r="J810" s="7">
        <v>3</v>
      </c>
      <c r="K810" s="58"/>
      <c r="L810" s="6">
        <f t="shared" si="69"/>
        <v>996.75897550878994</v>
      </c>
      <c r="M810" s="6">
        <f t="shared" si="70"/>
        <v>1122.7919992537813</v>
      </c>
      <c r="N810" s="74">
        <f t="shared" si="67"/>
        <v>126.0330237449914</v>
      </c>
      <c r="O810" s="78">
        <f t="shared" si="68"/>
        <v>0.12644282804743098</v>
      </c>
    </row>
    <row r="811" spans="2:15" x14ac:dyDescent="0.2">
      <c r="B811" s="44">
        <v>41472</v>
      </c>
      <c r="C811" s="9" t="s">
        <v>372</v>
      </c>
      <c r="D811" s="25">
        <v>5</v>
      </c>
      <c r="E811" s="5">
        <v>7</v>
      </c>
      <c r="F811" s="4" t="s">
        <v>713</v>
      </c>
      <c r="G811" s="2">
        <v>4.5999999999999996</v>
      </c>
      <c r="H811" s="57">
        <v>5</v>
      </c>
      <c r="I811" s="6">
        <v>1.1000000000000001</v>
      </c>
      <c r="J811" s="7"/>
      <c r="K811" s="58"/>
      <c r="L811" s="6">
        <f t="shared" si="69"/>
        <v>997.85897550878997</v>
      </c>
      <c r="M811" s="6">
        <f t="shared" si="70"/>
        <v>1122.7919992537813</v>
      </c>
      <c r="N811" s="74">
        <f t="shared" si="67"/>
        <v>124.93302374499137</v>
      </c>
      <c r="O811" s="78">
        <f t="shared" si="68"/>
        <v>0.12520108232858287</v>
      </c>
    </row>
    <row r="812" spans="2:15" x14ac:dyDescent="0.2">
      <c r="B812" s="44">
        <v>41472</v>
      </c>
      <c r="C812" s="9" t="s">
        <v>372</v>
      </c>
      <c r="D812" s="25">
        <v>5</v>
      </c>
      <c r="E812" s="5">
        <v>6</v>
      </c>
      <c r="F812" s="4" t="s">
        <v>714</v>
      </c>
      <c r="G812" s="2">
        <v>5</v>
      </c>
      <c r="H812" s="57">
        <v>21</v>
      </c>
      <c r="I812" s="6">
        <v>1</v>
      </c>
      <c r="J812" s="7"/>
      <c r="K812" s="58"/>
      <c r="L812" s="6">
        <f t="shared" si="69"/>
        <v>998.85897550878997</v>
      </c>
      <c r="M812" s="6">
        <f t="shared" si="70"/>
        <v>1122.7919992537813</v>
      </c>
      <c r="N812" s="74">
        <f t="shared" si="67"/>
        <v>123.93302374499137</v>
      </c>
      <c r="O812" s="78">
        <f t="shared" si="68"/>
        <v>0.12407459589764758</v>
      </c>
    </row>
    <row r="813" spans="2:15" x14ac:dyDescent="0.2">
      <c r="B813" s="44">
        <v>41472</v>
      </c>
      <c r="C813" s="9" t="s">
        <v>372</v>
      </c>
      <c r="D813" s="25">
        <v>6</v>
      </c>
      <c r="E813" s="5">
        <v>6</v>
      </c>
      <c r="F813" s="4" t="s">
        <v>715</v>
      </c>
      <c r="G813" s="2">
        <v>3.9</v>
      </c>
      <c r="H813" s="57">
        <v>7.5</v>
      </c>
      <c r="I813" s="6">
        <v>1.3</v>
      </c>
      <c r="J813" s="7">
        <v>2</v>
      </c>
      <c r="K813" s="58"/>
      <c r="L813" s="6">
        <f t="shared" si="69"/>
        <v>1000.1589755087899</v>
      </c>
      <c r="M813" s="6">
        <f t="shared" si="70"/>
        <v>1122.7919992537813</v>
      </c>
      <c r="N813" s="74">
        <f t="shared" si="67"/>
        <v>122.63302374499142</v>
      </c>
      <c r="O813" s="78">
        <f t="shared" si="68"/>
        <v>0.12261353119648492</v>
      </c>
    </row>
    <row r="814" spans="2:15" x14ac:dyDescent="0.2">
      <c r="B814" s="44">
        <v>41472</v>
      </c>
      <c r="C814" s="9" t="s">
        <v>372</v>
      </c>
      <c r="D814" s="25">
        <v>7</v>
      </c>
      <c r="E814" s="5">
        <v>1</v>
      </c>
      <c r="F814" s="4" t="s">
        <v>716</v>
      </c>
      <c r="G814" s="2">
        <v>3.7</v>
      </c>
      <c r="H814" s="57">
        <v>4.75</v>
      </c>
      <c r="I814" s="6">
        <v>1.4</v>
      </c>
      <c r="J814" s="7">
        <v>3</v>
      </c>
      <c r="K814" s="58"/>
      <c r="L814" s="6">
        <f t="shared" si="69"/>
        <v>1001.5589755087899</v>
      </c>
      <c r="M814" s="6">
        <f t="shared" si="70"/>
        <v>1122.7919992537813</v>
      </c>
      <c r="N814" s="74">
        <f t="shared" si="67"/>
        <v>121.23302374499144</v>
      </c>
      <c r="O814" s="78">
        <f t="shared" si="68"/>
        <v>0.1210443186167897</v>
      </c>
    </row>
    <row r="815" spans="2:15" x14ac:dyDescent="0.2">
      <c r="B815" s="44">
        <v>41475</v>
      </c>
      <c r="C815" s="24" t="s">
        <v>17</v>
      </c>
      <c r="D815" s="5">
        <v>1</v>
      </c>
      <c r="E815" s="5">
        <v>6</v>
      </c>
      <c r="F815" s="17" t="s">
        <v>717</v>
      </c>
      <c r="G815" s="2">
        <v>4.5999999999999996</v>
      </c>
      <c r="H815" s="57">
        <v>10</v>
      </c>
      <c r="I815" s="6">
        <v>1.1000000000000001</v>
      </c>
      <c r="J815" s="7">
        <v>3</v>
      </c>
      <c r="K815" s="58"/>
      <c r="L815" s="6">
        <f t="shared" si="69"/>
        <v>1002.6589755087899</v>
      </c>
      <c r="M815" s="6">
        <f t="shared" si="70"/>
        <v>1122.7919992537813</v>
      </c>
      <c r="N815" s="74">
        <f t="shared" si="67"/>
        <v>120.13302374499142</v>
      </c>
      <c r="O815" s="78">
        <f t="shared" si="68"/>
        <v>0.11981444008321078</v>
      </c>
    </row>
    <row r="816" spans="2:15" x14ac:dyDescent="0.2">
      <c r="B816" s="44">
        <v>41475</v>
      </c>
      <c r="C816" s="24" t="s">
        <v>17</v>
      </c>
      <c r="D816" s="5">
        <v>1</v>
      </c>
      <c r="E816" s="5">
        <v>2</v>
      </c>
      <c r="F816" s="17" t="s">
        <v>718</v>
      </c>
      <c r="G816" s="2">
        <v>4.7</v>
      </c>
      <c r="H816" s="57">
        <v>7</v>
      </c>
      <c r="I816" s="6">
        <v>1.1000000000000001</v>
      </c>
      <c r="J816" s="7"/>
      <c r="K816" s="58"/>
      <c r="L816" s="6">
        <f t="shared" si="69"/>
        <v>1003.7589755087899</v>
      </c>
      <c r="M816" s="6">
        <f t="shared" si="70"/>
        <v>1122.7919992537813</v>
      </c>
      <c r="N816" s="74">
        <f t="shared" si="67"/>
        <v>119.0330237449914</v>
      </c>
      <c r="O816" s="78">
        <f t="shared" si="68"/>
        <v>0.11858725714971105</v>
      </c>
    </row>
    <row r="817" spans="2:15" x14ac:dyDescent="0.2">
      <c r="B817" s="44">
        <v>41475</v>
      </c>
      <c r="C817" s="24" t="s">
        <v>17</v>
      </c>
      <c r="D817" s="5">
        <v>1</v>
      </c>
      <c r="E817" s="5">
        <v>5</v>
      </c>
      <c r="F817" s="17" t="s">
        <v>719</v>
      </c>
      <c r="G817" s="2">
        <v>5.8</v>
      </c>
      <c r="H817" s="57">
        <v>7.5</v>
      </c>
      <c r="I817" s="6">
        <v>0.9</v>
      </c>
      <c r="J817" s="7"/>
      <c r="K817" s="58"/>
      <c r="L817" s="6">
        <f t="shared" si="69"/>
        <v>1004.6589755087899</v>
      </c>
      <c r="M817" s="6">
        <f t="shared" si="70"/>
        <v>1122.7919992537813</v>
      </c>
      <c r="N817" s="74">
        <f t="shared" si="67"/>
        <v>118.13302374499142</v>
      </c>
      <c r="O817" s="78">
        <f t="shared" si="68"/>
        <v>0.11758519719108193</v>
      </c>
    </row>
    <row r="818" spans="2:15" x14ac:dyDescent="0.2">
      <c r="B818" s="44">
        <v>41475</v>
      </c>
      <c r="C818" s="24" t="s">
        <v>17</v>
      </c>
      <c r="D818" s="5">
        <v>3</v>
      </c>
      <c r="E818" s="5">
        <v>5</v>
      </c>
      <c r="F818" s="17" t="s">
        <v>720</v>
      </c>
      <c r="G818" s="2">
        <v>4.5999999999999996</v>
      </c>
      <c r="H818" s="57">
        <v>5.5</v>
      </c>
      <c r="I818" s="6">
        <v>1.1000000000000001</v>
      </c>
      <c r="J818" s="7"/>
      <c r="K818" s="58"/>
      <c r="L818" s="6">
        <f t="shared" si="69"/>
        <v>1005.7589755087899</v>
      </c>
      <c r="M818" s="6">
        <f t="shared" si="70"/>
        <v>1122.7919992537813</v>
      </c>
      <c r="N818" s="74">
        <f t="shared" si="67"/>
        <v>117.0330237449914</v>
      </c>
      <c r="O818" s="78">
        <f t="shared" si="68"/>
        <v>0.1163628926958242</v>
      </c>
    </row>
    <row r="819" spans="2:15" x14ac:dyDescent="0.2">
      <c r="B819" s="44">
        <v>41475</v>
      </c>
      <c r="C819" s="24" t="s">
        <v>17</v>
      </c>
      <c r="D819" s="5">
        <v>3</v>
      </c>
      <c r="E819" s="5">
        <v>4</v>
      </c>
      <c r="F819" s="17" t="s">
        <v>721</v>
      </c>
      <c r="G819" s="2">
        <v>6</v>
      </c>
      <c r="H819" s="57">
        <v>7</v>
      </c>
      <c r="I819" s="6">
        <v>0.8</v>
      </c>
      <c r="J819" s="7"/>
      <c r="K819" s="58"/>
      <c r="L819" s="6">
        <f t="shared" si="69"/>
        <v>1006.5589755087899</v>
      </c>
      <c r="M819" s="6">
        <f t="shared" si="70"/>
        <v>1122.7919992537813</v>
      </c>
      <c r="N819" s="74">
        <f t="shared" si="67"/>
        <v>116.23302374499144</v>
      </c>
      <c r="O819" s="78">
        <f t="shared" si="68"/>
        <v>0.11547562196863687</v>
      </c>
    </row>
    <row r="820" spans="2:15" x14ac:dyDescent="0.2">
      <c r="B820" s="44">
        <v>41475</v>
      </c>
      <c r="C820" s="24" t="s">
        <v>14</v>
      </c>
      <c r="D820" s="5">
        <v>3</v>
      </c>
      <c r="E820" s="5">
        <v>3</v>
      </c>
      <c r="F820" s="17" t="s">
        <v>722</v>
      </c>
      <c r="G820" s="2">
        <v>6</v>
      </c>
      <c r="H820" s="57">
        <v>9</v>
      </c>
      <c r="I820" s="6">
        <v>0.8</v>
      </c>
      <c r="J820" s="7"/>
      <c r="K820" s="58"/>
      <c r="L820" s="6">
        <f t="shared" si="69"/>
        <v>1007.3589755087899</v>
      </c>
      <c r="M820" s="6">
        <f t="shared" si="70"/>
        <v>1122.7919992537813</v>
      </c>
      <c r="N820" s="74">
        <f t="shared" si="67"/>
        <v>115.43302374499149</v>
      </c>
      <c r="O820" s="78">
        <f t="shared" si="68"/>
        <v>0.11458976050388531</v>
      </c>
    </row>
    <row r="821" spans="2:15" x14ac:dyDescent="0.2">
      <c r="B821" s="44">
        <v>41475</v>
      </c>
      <c r="C821" s="24" t="s">
        <v>17</v>
      </c>
      <c r="D821" s="5">
        <v>4</v>
      </c>
      <c r="E821" s="5">
        <v>2</v>
      </c>
      <c r="F821" s="17" t="s">
        <v>723</v>
      </c>
      <c r="G821" s="2">
        <v>3.5</v>
      </c>
      <c r="H821" s="57">
        <v>6</v>
      </c>
      <c r="I821" s="6">
        <v>1.4</v>
      </c>
      <c r="J821" s="7">
        <v>3</v>
      </c>
      <c r="K821" s="58"/>
      <c r="L821" s="6">
        <f t="shared" si="69"/>
        <v>1008.7589755087898</v>
      </c>
      <c r="M821" s="6">
        <f t="shared" si="70"/>
        <v>1122.7919992537813</v>
      </c>
      <c r="N821" s="74">
        <f t="shared" si="67"/>
        <v>114.03302374499151</v>
      </c>
      <c r="O821" s="78">
        <f t="shared" si="68"/>
        <v>0.11304288389352515</v>
      </c>
    </row>
    <row r="822" spans="2:15" x14ac:dyDescent="0.2">
      <c r="B822" s="44">
        <v>41475</v>
      </c>
      <c r="C822" s="24" t="s">
        <v>14</v>
      </c>
      <c r="D822" s="5">
        <v>4</v>
      </c>
      <c r="E822" s="5">
        <v>8</v>
      </c>
      <c r="F822" s="17" t="s">
        <v>724</v>
      </c>
      <c r="G822" s="2">
        <v>3.7</v>
      </c>
      <c r="H822" s="57">
        <v>6.5</v>
      </c>
      <c r="I822" s="6">
        <v>1.4</v>
      </c>
      <c r="J822" s="7">
        <v>1</v>
      </c>
      <c r="K822" s="58">
        <v>9.1</v>
      </c>
      <c r="L822" s="6">
        <f t="shared" si="69"/>
        <v>1010.1589755087898</v>
      </c>
      <c r="M822" s="6">
        <f t="shared" si="70"/>
        <v>1131.8919992537813</v>
      </c>
      <c r="N822" s="74">
        <f t="shared" si="67"/>
        <v>121.73302374499144</v>
      </c>
      <c r="O822" s="78">
        <f t="shared" si="68"/>
        <v>0.12050877802048712</v>
      </c>
    </row>
    <row r="823" spans="2:15" x14ac:dyDescent="0.2">
      <c r="B823" s="44">
        <v>41475</v>
      </c>
      <c r="C823" s="24" t="s">
        <v>14</v>
      </c>
      <c r="D823" s="5">
        <v>4</v>
      </c>
      <c r="E823" s="5">
        <v>2</v>
      </c>
      <c r="F823" s="17" t="s">
        <v>725</v>
      </c>
      <c r="G823" s="2">
        <v>4.0999999999999996</v>
      </c>
      <c r="H823" s="57">
        <v>4.4000000000000004</v>
      </c>
      <c r="I823" s="6">
        <v>1.2</v>
      </c>
      <c r="J823" s="7"/>
      <c r="K823" s="58"/>
      <c r="L823" s="6">
        <f t="shared" si="69"/>
        <v>1011.3589755087899</v>
      </c>
      <c r="M823" s="6">
        <f t="shared" si="70"/>
        <v>1131.8919992537813</v>
      </c>
      <c r="N823" s="74">
        <f t="shared" si="67"/>
        <v>120.5330237449914</v>
      </c>
      <c r="O823" s="78">
        <f t="shared" si="68"/>
        <v>0.11917926934336465</v>
      </c>
    </row>
    <row r="824" spans="2:15" x14ac:dyDescent="0.2">
      <c r="B824" s="44">
        <v>41475</v>
      </c>
      <c r="C824" s="24" t="s">
        <v>14</v>
      </c>
      <c r="D824" s="5">
        <v>5</v>
      </c>
      <c r="E824" s="5">
        <v>1</v>
      </c>
      <c r="F824" s="17" t="s">
        <v>726</v>
      </c>
      <c r="G824" s="2">
        <v>4</v>
      </c>
      <c r="H824" s="57">
        <v>4.4000000000000004</v>
      </c>
      <c r="I824" s="6">
        <v>1.3</v>
      </c>
      <c r="J824" s="7"/>
      <c r="K824" s="58"/>
      <c r="L824" s="6">
        <f t="shared" si="69"/>
        <v>1012.6589755087898</v>
      </c>
      <c r="M824" s="6">
        <f t="shared" si="70"/>
        <v>1131.8919992537813</v>
      </c>
      <c r="N824" s="74">
        <f t="shared" si="67"/>
        <v>119.23302374499144</v>
      </c>
      <c r="O824" s="78">
        <f t="shared" si="68"/>
        <v>0.11774252401711569</v>
      </c>
    </row>
    <row r="825" spans="2:15" x14ac:dyDescent="0.2">
      <c r="B825" s="44">
        <v>41475</v>
      </c>
      <c r="C825" s="24" t="s">
        <v>14</v>
      </c>
      <c r="D825" s="5">
        <v>5</v>
      </c>
      <c r="E825" s="5">
        <v>4</v>
      </c>
      <c r="F825" s="17" t="s">
        <v>727</v>
      </c>
      <c r="G825" s="2">
        <v>5.3</v>
      </c>
      <c r="H825" s="57">
        <v>10</v>
      </c>
      <c r="I825" s="6">
        <v>0.9</v>
      </c>
      <c r="J825" s="7">
        <v>2</v>
      </c>
      <c r="K825" s="58"/>
      <c r="L825" s="6">
        <f t="shared" si="69"/>
        <v>1013.5589755087898</v>
      </c>
      <c r="M825" s="6">
        <f t="shared" si="70"/>
        <v>1131.8919992537813</v>
      </c>
      <c r="N825" s="74">
        <f t="shared" si="67"/>
        <v>118.33302374499146</v>
      </c>
      <c r="O825" s="78">
        <f t="shared" si="68"/>
        <v>0.11675001317569138</v>
      </c>
    </row>
    <row r="826" spans="2:15" x14ac:dyDescent="0.2">
      <c r="B826" s="44">
        <v>41475</v>
      </c>
      <c r="C826" s="24" t="s">
        <v>14</v>
      </c>
      <c r="D826" s="5">
        <v>8</v>
      </c>
      <c r="E826" s="5">
        <v>7</v>
      </c>
      <c r="F826" s="17" t="s">
        <v>728</v>
      </c>
      <c r="G826" s="2">
        <v>4.5</v>
      </c>
      <c r="H826" s="57">
        <v>12</v>
      </c>
      <c r="I826" s="6">
        <v>1.1000000000000001</v>
      </c>
      <c r="J826" s="7"/>
      <c r="K826" s="58"/>
      <c r="L826" s="6">
        <f t="shared" si="69"/>
        <v>1014.6589755087898</v>
      </c>
      <c r="M826" s="6">
        <f t="shared" si="70"/>
        <v>1131.8919992537813</v>
      </c>
      <c r="N826" s="74">
        <f t="shared" si="67"/>
        <v>117.23302374499144</v>
      </c>
      <c r="O826" s="78">
        <f t="shared" si="68"/>
        <v>0.11553933545623662</v>
      </c>
    </row>
    <row r="827" spans="2:15" x14ac:dyDescent="0.2">
      <c r="B827" s="44">
        <v>41475</v>
      </c>
      <c r="C827" s="24" t="s">
        <v>14</v>
      </c>
      <c r="D827" s="5">
        <v>8</v>
      </c>
      <c r="E827" s="5">
        <v>6</v>
      </c>
      <c r="F827" s="17" t="s">
        <v>729</v>
      </c>
      <c r="G827" s="2">
        <v>4.7</v>
      </c>
      <c r="H827" s="57">
        <v>5</v>
      </c>
      <c r="I827" s="6">
        <v>1.1000000000000001</v>
      </c>
      <c r="J827" s="7"/>
      <c r="K827" s="58"/>
      <c r="L827" s="6">
        <f t="shared" si="69"/>
        <v>1015.7589755087898</v>
      </c>
      <c r="M827" s="6">
        <f t="shared" si="70"/>
        <v>1131.8919992537813</v>
      </c>
      <c r="N827" s="74">
        <f t="shared" si="67"/>
        <v>116.13302374499142</v>
      </c>
      <c r="O827" s="78">
        <f t="shared" si="68"/>
        <v>0.11433127990507869</v>
      </c>
    </row>
    <row r="828" spans="2:15" x14ac:dyDescent="0.2">
      <c r="B828" s="44">
        <v>41475</v>
      </c>
      <c r="C828" s="24" t="s">
        <v>372</v>
      </c>
      <c r="D828" s="5">
        <v>6</v>
      </c>
      <c r="E828" s="5">
        <v>6</v>
      </c>
      <c r="F828" s="17" t="s">
        <v>730</v>
      </c>
      <c r="G828" s="2">
        <v>3.6</v>
      </c>
      <c r="H828" s="57">
        <v>4.2</v>
      </c>
      <c r="I828" s="6">
        <v>1.4</v>
      </c>
      <c r="J828" s="7">
        <v>3</v>
      </c>
      <c r="K828" s="58"/>
      <c r="L828" s="6">
        <f t="shared" si="69"/>
        <v>1017.1589755087898</v>
      </c>
      <c r="M828" s="6">
        <f t="shared" si="70"/>
        <v>1131.8919992537813</v>
      </c>
      <c r="N828" s="74">
        <f t="shared" si="67"/>
        <v>114.73302374499144</v>
      </c>
      <c r="O828" s="78">
        <f t="shared" si="68"/>
        <v>0.11279753362801641</v>
      </c>
    </row>
    <row r="829" spans="2:15" x14ac:dyDescent="0.2">
      <c r="B829" s="44">
        <v>41475</v>
      </c>
      <c r="C829" s="24" t="s">
        <v>372</v>
      </c>
      <c r="D829" s="5">
        <v>8</v>
      </c>
      <c r="E829" s="5">
        <v>14</v>
      </c>
      <c r="F829" s="17" t="s">
        <v>731</v>
      </c>
      <c r="G829" s="2">
        <v>4</v>
      </c>
      <c r="H829" s="57">
        <v>4.2</v>
      </c>
      <c r="I829" s="6">
        <v>1.3</v>
      </c>
      <c r="J829" s="7">
        <v>1</v>
      </c>
      <c r="K829" s="58">
        <v>5.4600000000000009</v>
      </c>
      <c r="L829" s="6">
        <f t="shared" si="69"/>
        <v>1018.4589755087898</v>
      </c>
      <c r="M829" s="6">
        <f t="shared" si="70"/>
        <v>1137.3519992537813</v>
      </c>
      <c r="N829" s="74">
        <f t="shared" si="67"/>
        <v>118.89302374499152</v>
      </c>
      <c r="O829" s="78">
        <f t="shared" si="68"/>
        <v>0.11673815696463997</v>
      </c>
    </row>
    <row r="830" spans="2:15" x14ac:dyDescent="0.2">
      <c r="B830" s="44">
        <v>41479</v>
      </c>
      <c r="C830" s="24" t="s">
        <v>154</v>
      </c>
      <c r="D830" s="5">
        <v>4</v>
      </c>
      <c r="E830" s="5">
        <v>7</v>
      </c>
      <c r="F830" s="17" t="s">
        <v>732</v>
      </c>
      <c r="G830" s="2">
        <v>3.1</v>
      </c>
      <c r="H830" s="57">
        <v>4</v>
      </c>
      <c r="I830" s="6">
        <v>1.6</v>
      </c>
      <c r="J830" s="7">
        <v>1</v>
      </c>
      <c r="K830" s="58">
        <v>6.4</v>
      </c>
      <c r="L830" s="6">
        <f t="shared" si="69"/>
        <v>1020.0589755087898</v>
      </c>
      <c r="M830" s="6">
        <f t="shared" si="70"/>
        <v>1143.7519992537814</v>
      </c>
      <c r="N830" s="74">
        <f t="shared" si="67"/>
        <v>123.69302374499159</v>
      </c>
      <c r="O830" s="78">
        <f t="shared" si="68"/>
        <v>0.12126065915286457</v>
      </c>
    </row>
    <row r="831" spans="2:15" x14ac:dyDescent="0.2">
      <c r="B831" s="44">
        <v>41479</v>
      </c>
      <c r="C831" s="24" t="s">
        <v>154</v>
      </c>
      <c r="D831" s="5">
        <v>5</v>
      </c>
      <c r="E831" s="5">
        <v>11</v>
      </c>
      <c r="F831" s="17" t="s">
        <v>733</v>
      </c>
      <c r="G831" s="2">
        <v>3</v>
      </c>
      <c r="H831" s="57">
        <v>5</v>
      </c>
      <c r="I831" s="6">
        <v>1.7</v>
      </c>
      <c r="J831" s="7"/>
      <c r="K831" s="58"/>
      <c r="L831" s="6">
        <f t="shared" si="69"/>
        <v>1021.7589755087898</v>
      </c>
      <c r="M831" s="6">
        <f t="shared" si="70"/>
        <v>1143.7519992537814</v>
      </c>
      <c r="N831" s="74">
        <f t="shared" si="67"/>
        <v>121.99302374499155</v>
      </c>
      <c r="O831" s="78">
        <f t="shared" si="68"/>
        <v>0.11939510850320109</v>
      </c>
    </row>
    <row r="832" spans="2:15" x14ac:dyDescent="0.2">
      <c r="B832" s="44">
        <v>41479</v>
      </c>
      <c r="C832" s="24" t="s">
        <v>154</v>
      </c>
      <c r="D832" s="5">
        <v>5</v>
      </c>
      <c r="E832" s="5">
        <v>12</v>
      </c>
      <c r="F832" s="17" t="s">
        <v>734</v>
      </c>
      <c r="G832" s="2">
        <v>5.6</v>
      </c>
      <c r="H832" s="57">
        <v>9</v>
      </c>
      <c r="I832" s="6">
        <v>0.9</v>
      </c>
      <c r="J832" s="7">
        <v>1</v>
      </c>
      <c r="K832" s="58">
        <v>8.1</v>
      </c>
      <c r="L832" s="6">
        <f t="shared" si="69"/>
        <v>1022.6589755087898</v>
      </c>
      <c r="M832" s="6">
        <f t="shared" si="70"/>
        <v>1151.8519992537813</v>
      </c>
      <c r="N832" s="74">
        <f t="shared" si="67"/>
        <v>129.19302374499148</v>
      </c>
      <c r="O832" s="78">
        <f t="shared" si="68"/>
        <v>0.12633050394997591</v>
      </c>
    </row>
    <row r="833" spans="2:15" x14ac:dyDescent="0.2">
      <c r="B833" s="44">
        <v>41479</v>
      </c>
      <c r="C833" s="24" t="s">
        <v>372</v>
      </c>
      <c r="D833" s="5">
        <v>3</v>
      </c>
      <c r="E833" s="5">
        <v>5</v>
      </c>
      <c r="F833" s="17" t="s">
        <v>735</v>
      </c>
      <c r="G833" s="2">
        <v>3.2</v>
      </c>
      <c r="H833" s="57">
        <v>4.4000000000000004</v>
      </c>
      <c r="I833" s="6">
        <v>1.6</v>
      </c>
      <c r="J833" s="7" t="s">
        <v>16</v>
      </c>
      <c r="K833" s="58"/>
      <c r="L833" s="6">
        <f t="shared" si="69"/>
        <v>1024.2589755087897</v>
      </c>
      <c r="M833" s="6">
        <f t="shared" si="70"/>
        <v>1151.8519992537813</v>
      </c>
      <c r="N833" s="74">
        <f t="shared" si="67"/>
        <v>127.59302374499157</v>
      </c>
      <c r="O833" s="78">
        <f t="shared" si="68"/>
        <v>0.12457105751171094</v>
      </c>
    </row>
    <row r="834" spans="2:15" x14ac:dyDescent="0.2">
      <c r="B834" s="44">
        <v>41479</v>
      </c>
      <c r="C834" s="24" t="s">
        <v>372</v>
      </c>
      <c r="D834" s="5">
        <v>3</v>
      </c>
      <c r="E834" s="5">
        <v>8</v>
      </c>
      <c r="F834" s="17" t="s">
        <v>736</v>
      </c>
      <c r="G834" s="2">
        <v>6</v>
      </c>
      <c r="H834" s="57">
        <v>6</v>
      </c>
      <c r="I834" s="6">
        <v>0.8</v>
      </c>
      <c r="J834" s="7">
        <v>2</v>
      </c>
      <c r="K834" s="58"/>
      <c r="L834" s="6">
        <f t="shared" si="69"/>
        <v>1025.0589755087897</v>
      </c>
      <c r="M834" s="6">
        <f t="shared" si="70"/>
        <v>1151.8519992537813</v>
      </c>
      <c r="N834" s="74">
        <f t="shared" si="67"/>
        <v>126.79302374499161</v>
      </c>
      <c r="O834" s="78">
        <f t="shared" si="68"/>
        <v>0.12369339401380071</v>
      </c>
    </row>
    <row r="835" spans="2:15" x14ac:dyDescent="0.2">
      <c r="B835" s="44">
        <v>41479</v>
      </c>
      <c r="C835" s="24" t="s">
        <v>154</v>
      </c>
      <c r="D835" s="5">
        <v>6</v>
      </c>
      <c r="E835" s="5">
        <v>1</v>
      </c>
      <c r="F835" s="17" t="s">
        <v>737</v>
      </c>
      <c r="G835" s="2">
        <v>5.5</v>
      </c>
      <c r="H835" s="57">
        <v>10</v>
      </c>
      <c r="I835" s="6">
        <v>0.9</v>
      </c>
      <c r="J835" s="7">
        <v>2</v>
      </c>
      <c r="K835" s="58"/>
      <c r="L835" s="6">
        <f t="shared" si="69"/>
        <v>1025.9589755087898</v>
      </c>
      <c r="M835" s="6">
        <f t="shared" si="70"/>
        <v>1151.8519992537813</v>
      </c>
      <c r="N835" s="74">
        <f t="shared" si="67"/>
        <v>125.89302374499152</v>
      </c>
      <c r="O835" s="78">
        <f t="shared" si="68"/>
        <v>0.12270765863962457</v>
      </c>
    </row>
    <row r="836" spans="2:15" x14ac:dyDescent="0.2">
      <c r="B836" s="44">
        <v>41479</v>
      </c>
      <c r="C836" s="24" t="s">
        <v>372</v>
      </c>
      <c r="D836" s="5">
        <v>4</v>
      </c>
      <c r="E836" s="5">
        <v>11</v>
      </c>
      <c r="F836" s="17" t="s">
        <v>738</v>
      </c>
      <c r="G836" s="2">
        <v>5.2</v>
      </c>
      <c r="H836" s="57">
        <v>31</v>
      </c>
      <c r="I836" s="6">
        <v>1</v>
      </c>
      <c r="J836" s="7">
        <v>2</v>
      </c>
      <c r="K836" s="58"/>
      <c r="L836" s="6">
        <f t="shared" si="69"/>
        <v>1026.9589755087898</v>
      </c>
      <c r="M836" s="6">
        <f t="shared" si="70"/>
        <v>1151.8519992537813</v>
      </c>
      <c r="N836" s="74">
        <f t="shared" ref="N836:N899" si="71">M836-L836</f>
        <v>124.89302374499152</v>
      </c>
      <c r="O836" s="78">
        <f t="shared" ref="O836:O899" si="72">N836/L836</f>
        <v>0.12161442348085555</v>
      </c>
    </row>
    <row r="837" spans="2:15" x14ac:dyDescent="0.2">
      <c r="B837" s="44">
        <v>41479</v>
      </c>
      <c r="C837" s="24" t="s">
        <v>30</v>
      </c>
      <c r="D837" s="5">
        <v>8</v>
      </c>
      <c r="E837" s="5">
        <v>4</v>
      </c>
      <c r="F837" s="17" t="s">
        <v>739</v>
      </c>
      <c r="G837" s="2">
        <v>4.2</v>
      </c>
      <c r="H837" s="57">
        <v>8</v>
      </c>
      <c r="I837" s="6">
        <v>1.2</v>
      </c>
      <c r="J837" s="7">
        <v>3</v>
      </c>
      <c r="K837" s="58"/>
      <c r="L837" s="6">
        <f t="shared" ref="L837:L900" si="73">L836+I837</f>
        <v>1028.1589755087898</v>
      </c>
      <c r="M837" s="6">
        <f t="shared" ref="M837:M900" si="74">M836+K837</f>
        <v>1151.8519992537813</v>
      </c>
      <c r="N837" s="74">
        <f t="shared" si="71"/>
        <v>123.69302374499148</v>
      </c>
      <c r="O837" s="78">
        <f t="shared" si="72"/>
        <v>0.12030534838620782</v>
      </c>
    </row>
    <row r="838" spans="2:15" x14ac:dyDescent="0.2">
      <c r="B838" s="44">
        <v>41479</v>
      </c>
      <c r="C838" s="24" t="s">
        <v>154</v>
      </c>
      <c r="D838" s="5">
        <v>7</v>
      </c>
      <c r="E838" s="5">
        <v>6</v>
      </c>
      <c r="F838" s="17" t="s">
        <v>740</v>
      </c>
      <c r="G838" s="2">
        <v>3.5</v>
      </c>
      <c r="H838" s="57">
        <v>3.8</v>
      </c>
      <c r="I838" s="6">
        <v>1.4</v>
      </c>
      <c r="J838" s="7">
        <v>3</v>
      </c>
      <c r="K838" s="58"/>
      <c r="L838" s="6">
        <f t="shared" si="73"/>
        <v>1029.5589755087899</v>
      </c>
      <c r="M838" s="6">
        <f t="shared" si="74"/>
        <v>1151.8519992537813</v>
      </c>
      <c r="N838" s="74">
        <f t="shared" si="71"/>
        <v>122.29302374499139</v>
      </c>
      <c r="O838" s="78">
        <f t="shared" si="72"/>
        <v>0.11878195096551543</v>
      </c>
    </row>
    <row r="839" spans="2:15" x14ac:dyDescent="0.2">
      <c r="B839" s="44">
        <v>41479</v>
      </c>
      <c r="C839" s="24" t="s">
        <v>154</v>
      </c>
      <c r="D839" s="5">
        <v>7</v>
      </c>
      <c r="E839" s="5">
        <v>5</v>
      </c>
      <c r="F839" s="17" t="s">
        <v>741</v>
      </c>
      <c r="G839" s="2">
        <v>5.5</v>
      </c>
      <c r="H839" s="57">
        <v>6</v>
      </c>
      <c r="I839" s="6">
        <v>0.9</v>
      </c>
      <c r="J839" s="7">
        <v>1</v>
      </c>
      <c r="K839" s="58">
        <v>5.4</v>
      </c>
      <c r="L839" s="6">
        <f t="shared" si="73"/>
        <v>1030.45897550879</v>
      </c>
      <c r="M839" s="6">
        <f t="shared" si="74"/>
        <v>1157.2519992537814</v>
      </c>
      <c r="N839" s="74">
        <f t="shared" si="71"/>
        <v>126.79302374499139</v>
      </c>
      <c r="O839" s="78">
        <f t="shared" si="72"/>
        <v>0.12304519321828142</v>
      </c>
    </row>
    <row r="840" spans="2:15" x14ac:dyDescent="0.2">
      <c r="B840" s="44">
        <v>41479</v>
      </c>
      <c r="C840" s="24" t="s">
        <v>372</v>
      </c>
      <c r="D840" s="5">
        <v>6</v>
      </c>
      <c r="E840" s="5">
        <v>7</v>
      </c>
      <c r="F840" s="17" t="s">
        <v>742</v>
      </c>
      <c r="G840" s="2">
        <v>5.7</v>
      </c>
      <c r="H840" s="57">
        <v>26</v>
      </c>
      <c r="I840" s="6">
        <v>0.9</v>
      </c>
      <c r="J840" s="7"/>
      <c r="K840" s="58"/>
      <c r="L840" s="6">
        <f t="shared" si="73"/>
        <v>1031.3589755087901</v>
      </c>
      <c r="M840" s="6">
        <f t="shared" si="74"/>
        <v>1157.2519992537814</v>
      </c>
      <c r="N840" s="74">
        <f t="shared" si="71"/>
        <v>125.8930237449913</v>
      </c>
      <c r="O840" s="78">
        <f t="shared" si="72"/>
        <v>0.12206518461032032</v>
      </c>
    </row>
    <row r="841" spans="2:15" x14ac:dyDescent="0.2">
      <c r="B841" s="44">
        <v>41479</v>
      </c>
      <c r="C841" s="24" t="s">
        <v>372</v>
      </c>
      <c r="D841" s="5">
        <v>6</v>
      </c>
      <c r="E841" s="5">
        <v>3</v>
      </c>
      <c r="F841" s="17" t="s">
        <v>743</v>
      </c>
      <c r="G841" s="2">
        <v>5.8</v>
      </c>
      <c r="H841" s="57">
        <v>8</v>
      </c>
      <c r="I841" s="6">
        <v>0.9</v>
      </c>
      <c r="J841" s="7">
        <v>3</v>
      </c>
      <c r="K841" s="58"/>
      <c r="L841" s="6">
        <f t="shared" si="73"/>
        <v>1032.2589755087902</v>
      </c>
      <c r="M841" s="6">
        <f t="shared" si="74"/>
        <v>1157.2519992537814</v>
      </c>
      <c r="N841" s="74">
        <f t="shared" si="71"/>
        <v>124.99302374499121</v>
      </c>
      <c r="O841" s="78">
        <f t="shared" si="72"/>
        <v>0.12108688489086122</v>
      </c>
    </row>
    <row r="842" spans="2:15" x14ac:dyDescent="0.2">
      <c r="B842" s="44">
        <v>41479</v>
      </c>
      <c r="C842" s="24" t="s">
        <v>372</v>
      </c>
      <c r="D842" s="5">
        <v>7</v>
      </c>
      <c r="E842" s="5">
        <v>13</v>
      </c>
      <c r="F842" s="17" t="s">
        <v>744</v>
      </c>
      <c r="G842" s="2">
        <v>4.0999999999999996</v>
      </c>
      <c r="H842" s="57">
        <v>6</v>
      </c>
      <c r="I842" s="6">
        <v>1.2</v>
      </c>
      <c r="J842" s="7"/>
      <c r="K842" s="58"/>
      <c r="L842" s="6">
        <f t="shared" si="73"/>
        <v>1033.4589755087902</v>
      </c>
      <c r="M842" s="6">
        <f t="shared" si="74"/>
        <v>1157.2519992537814</v>
      </c>
      <c r="N842" s="74">
        <f t="shared" si="71"/>
        <v>123.79302374499116</v>
      </c>
      <c r="O842" s="78">
        <f t="shared" si="72"/>
        <v>0.11978513581929622</v>
      </c>
    </row>
    <row r="843" spans="2:15" x14ac:dyDescent="0.2">
      <c r="B843" s="44">
        <v>41479</v>
      </c>
      <c r="C843" s="24" t="s">
        <v>372</v>
      </c>
      <c r="D843" s="5">
        <v>7</v>
      </c>
      <c r="E843" s="5">
        <v>10</v>
      </c>
      <c r="F843" s="17" t="s">
        <v>745</v>
      </c>
      <c r="G843" s="2">
        <v>5.7</v>
      </c>
      <c r="H843" s="57">
        <v>6</v>
      </c>
      <c r="I843" s="6">
        <v>0.9</v>
      </c>
      <c r="J843" s="7"/>
      <c r="K843" s="58"/>
      <c r="L843" s="6">
        <f t="shared" si="73"/>
        <v>1034.3589755087903</v>
      </c>
      <c r="M843" s="6">
        <f t="shared" si="74"/>
        <v>1157.2519992537814</v>
      </c>
      <c r="N843" s="74">
        <f t="shared" si="71"/>
        <v>122.89302374499107</v>
      </c>
      <c r="O843" s="78">
        <f t="shared" si="72"/>
        <v>0.11881080616576202</v>
      </c>
    </row>
    <row r="844" spans="2:15" x14ac:dyDescent="0.2">
      <c r="B844" s="44">
        <v>41479</v>
      </c>
      <c r="C844" s="24" t="s">
        <v>372</v>
      </c>
      <c r="D844" s="5">
        <v>8</v>
      </c>
      <c r="E844" s="5">
        <v>2</v>
      </c>
      <c r="F844" s="17" t="s">
        <v>746</v>
      </c>
      <c r="G844" s="2">
        <v>6</v>
      </c>
      <c r="H844" s="57">
        <v>7</v>
      </c>
      <c r="I844" s="6">
        <v>0.8</v>
      </c>
      <c r="J844" s="7"/>
      <c r="K844" s="58"/>
      <c r="L844" s="6">
        <f t="shared" si="73"/>
        <v>1035.1589755087903</v>
      </c>
      <c r="M844" s="6">
        <f t="shared" si="74"/>
        <v>1157.2519992537814</v>
      </c>
      <c r="N844" s="74">
        <f t="shared" si="71"/>
        <v>122.09302374499111</v>
      </c>
      <c r="O844" s="78">
        <f t="shared" si="72"/>
        <v>0.11794615767590795</v>
      </c>
    </row>
    <row r="845" spans="2:15" x14ac:dyDescent="0.2">
      <c r="B845" s="44">
        <v>41482</v>
      </c>
      <c r="C845" s="4" t="s">
        <v>126</v>
      </c>
      <c r="D845" s="5">
        <v>2</v>
      </c>
      <c r="E845" s="5">
        <v>3</v>
      </c>
      <c r="F845" s="17" t="s">
        <v>747</v>
      </c>
      <c r="G845" s="2">
        <v>2.9</v>
      </c>
      <c r="H845" s="57">
        <v>7.5</v>
      </c>
      <c r="I845" s="6">
        <v>1.7</v>
      </c>
      <c r="J845" s="7"/>
      <c r="K845" s="58"/>
      <c r="L845" s="6">
        <f t="shared" si="73"/>
        <v>1036.8589755087903</v>
      </c>
      <c r="M845" s="6">
        <f t="shared" si="74"/>
        <v>1157.2519992537814</v>
      </c>
      <c r="N845" s="74">
        <f t="shared" si="71"/>
        <v>120.39302374499107</v>
      </c>
      <c r="O845" s="78">
        <f t="shared" si="72"/>
        <v>0.11611320978912662</v>
      </c>
    </row>
    <row r="846" spans="2:15" x14ac:dyDescent="0.2">
      <c r="B846" s="44">
        <v>41482</v>
      </c>
      <c r="C846" s="4" t="s">
        <v>126</v>
      </c>
      <c r="D846" s="5">
        <v>2</v>
      </c>
      <c r="E846" s="5">
        <v>2</v>
      </c>
      <c r="F846" s="17" t="s">
        <v>748</v>
      </c>
      <c r="G846" s="2">
        <v>5.6</v>
      </c>
      <c r="H846" s="57">
        <v>6</v>
      </c>
      <c r="I846" s="6">
        <v>0.9</v>
      </c>
      <c r="J846" s="7">
        <v>3</v>
      </c>
      <c r="K846" s="58"/>
      <c r="L846" s="6">
        <f t="shared" si="73"/>
        <v>1037.7589755087904</v>
      </c>
      <c r="M846" s="6">
        <f t="shared" si="74"/>
        <v>1157.2519992537814</v>
      </c>
      <c r="N846" s="74">
        <f t="shared" si="71"/>
        <v>119.49302374499098</v>
      </c>
      <c r="O846" s="78">
        <f t="shared" si="72"/>
        <v>0.11514525681303424</v>
      </c>
    </row>
    <row r="847" spans="2:15" x14ac:dyDescent="0.2">
      <c r="B847" s="44">
        <v>41482</v>
      </c>
      <c r="C847" s="4" t="s">
        <v>126</v>
      </c>
      <c r="D847" s="5">
        <v>3</v>
      </c>
      <c r="E847" s="5">
        <v>5</v>
      </c>
      <c r="F847" s="17" t="s">
        <v>749</v>
      </c>
      <c r="G847" s="2">
        <v>3.2</v>
      </c>
      <c r="H847" s="57">
        <v>5.5</v>
      </c>
      <c r="I847" s="6">
        <v>1.6</v>
      </c>
      <c r="J847" s="7"/>
      <c r="K847" s="58"/>
      <c r="L847" s="6">
        <f t="shared" si="73"/>
        <v>1039.3589755087903</v>
      </c>
      <c r="M847" s="6">
        <f t="shared" si="74"/>
        <v>1157.2519992537814</v>
      </c>
      <c r="N847" s="74">
        <f t="shared" si="71"/>
        <v>117.89302374499107</v>
      </c>
      <c r="O847" s="78">
        <f t="shared" si="72"/>
        <v>0.1134285906246008</v>
      </c>
    </row>
    <row r="848" spans="2:15" x14ac:dyDescent="0.2">
      <c r="B848" s="44">
        <v>41482</v>
      </c>
      <c r="C848" s="4" t="s">
        <v>126</v>
      </c>
      <c r="D848" s="5">
        <v>3</v>
      </c>
      <c r="E848" s="5">
        <v>1</v>
      </c>
      <c r="F848" s="17" t="s">
        <v>750</v>
      </c>
      <c r="G848" s="2">
        <v>5</v>
      </c>
      <c r="H848" s="57">
        <v>7.5</v>
      </c>
      <c r="I848" s="6">
        <v>1</v>
      </c>
      <c r="J848" s="7"/>
      <c r="K848" s="58"/>
      <c r="L848" s="6">
        <f t="shared" si="73"/>
        <v>1040.3589755087903</v>
      </c>
      <c r="M848" s="6">
        <f t="shared" si="74"/>
        <v>1157.2519992537814</v>
      </c>
      <c r="N848" s="74">
        <f t="shared" si="71"/>
        <v>116.89302374499107</v>
      </c>
      <c r="O848" s="78">
        <f t="shared" si="72"/>
        <v>0.11235835562222571</v>
      </c>
    </row>
    <row r="849" spans="2:15" x14ac:dyDescent="0.2">
      <c r="B849" s="44">
        <v>41482</v>
      </c>
      <c r="C849" s="4" t="s">
        <v>58</v>
      </c>
      <c r="D849" s="5">
        <v>3</v>
      </c>
      <c r="E849" s="5">
        <v>1</v>
      </c>
      <c r="F849" s="17" t="s">
        <v>751</v>
      </c>
      <c r="G849" s="2">
        <v>3.1</v>
      </c>
      <c r="H849" s="57">
        <v>2.9</v>
      </c>
      <c r="I849" s="6">
        <v>1.6</v>
      </c>
      <c r="J849" s="7"/>
      <c r="K849" s="58"/>
      <c r="L849" s="6">
        <f t="shared" si="73"/>
        <v>1041.9589755087902</v>
      </c>
      <c r="M849" s="6">
        <f t="shared" si="74"/>
        <v>1157.2519992537814</v>
      </c>
      <c r="N849" s="74">
        <f t="shared" si="71"/>
        <v>115.29302374499116</v>
      </c>
      <c r="O849" s="78">
        <f t="shared" si="72"/>
        <v>0.11065025250988735</v>
      </c>
    </row>
    <row r="850" spans="2:15" x14ac:dyDescent="0.2">
      <c r="B850" s="44">
        <v>41482</v>
      </c>
      <c r="C850" s="4" t="s">
        <v>242</v>
      </c>
      <c r="D850" s="5">
        <v>3</v>
      </c>
      <c r="E850" s="5">
        <v>1</v>
      </c>
      <c r="F850" s="17" t="s">
        <v>752</v>
      </c>
      <c r="G850" s="2">
        <v>2.9</v>
      </c>
      <c r="H850" s="57">
        <v>3.5</v>
      </c>
      <c r="I850" s="6">
        <v>1.7</v>
      </c>
      <c r="J850" s="7"/>
      <c r="K850" s="58"/>
      <c r="L850" s="6">
        <f t="shared" si="73"/>
        <v>1043.6589755087903</v>
      </c>
      <c r="M850" s="6">
        <f t="shared" si="74"/>
        <v>1157.2519992537814</v>
      </c>
      <c r="N850" s="74">
        <f t="shared" si="71"/>
        <v>113.59302374499111</v>
      </c>
      <c r="O850" s="78">
        <f t="shared" si="72"/>
        <v>0.108841131452555</v>
      </c>
    </row>
    <row r="851" spans="2:15" x14ac:dyDescent="0.2">
      <c r="B851" s="44">
        <v>41482</v>
      </c>
      <c r="C851" s="4" t="s">
        <v>242</v>
      </c>
      <c r="D851" s="5">
        <v>3</v>
      </c>
      <c r="E851" s="5">
        <v>4</v>
      </c>
      <c r="F851" s="17" t="s">
        <v>753</v>
      </c>
      <c r="G851" s="2">
        <v>4</v>
      </c>
      <c r="H851" s="57">
        <v>5.5</v>
      </c>
      <c r="I851" s="6">
        <v>1.3</v>
      </c>
      <c r="J851" s="7">
        <v>1</v>
      </c>
      <c r="K851" s="58">
        <v>7.15</v>
      </c>
      <c r="L851" s="6">
        <f t="shared" si="73"/>
        <v>1044.9589755087902</v>
      </c>
      <c r="M851" s="6">
        <f t="shared" si="74"/>
        <v>1164.4019992537815</v>
      </c>
      <c r="N851" s="74">
        <f t="shared" si="71"/>
        <v>119.44302374499125</v>
      </c>
      <c r="O851" s="78">
        <f t="shared" si="72"/>
        <v>0.11430403158825875</v>
      </c>
    </row>
    <row r="852" spans="2:15" x14ac:dyDescent="0.2">
      <c r="B852" s="44">
        <v>41482</v>
      </c>
      <c r="C852" s="4" t="s">
        <v>58</v>
      </c>
      <c r="D852" s="5">
        <v>4</v>
      </c>
      <c r="E852" s="5">
        <v>6</v>
      </c>
      <c r="F852" s="17" t="s">
        <v>754</v>
      </c>
      <c r="G852" s="2">
        <v>3.6</v>
      </c>
      <c r="H852" s="57">
        <v>5</v>
      </c>
      <c r="I852" s="6">
        <v>1.4</v>
      </c>
      <c r="J852" s="7">
        <v>1</v>
      </c>
      <c r="K852" s="58">
        <v>7</v>
      </c>
      <c r="L852" s="6">
        <f t="shared" si="73"/>
        <v>1046.3589755087903</v>
      </c>
      <c r="M852" s="6">
        <f t="shared" si="74"/>
        <v>1171.4019992537815</v>
      </c>
      <c r="N852" s="74">
        <f t="shared" si="71"/>
        <v>125.04302374499116</v>
      </c>
      <c r="O852" s="78">
        <f t="shared" si="72"/>
        <v>0.11950298766653117</v>
      </c>
    </row>
    <row r="853" spans="2:15" x14ac:dyDescent="0.2">
      <c r="B853" s="44">
        <v>41482</v>
      </c>
      <c r="C853" s="4" t="s">
        <v>242</v>
      </c>
      <c r="D853" s="5">
        <v>4</v>
      </c>
      <c r="E853" s="5">
        <v>8</v>
      </c>
      <c r="F853" s="17" t="s">
        <v>755</v>
      </c>
      <c r="G853" s="2">
        <v>5.2</v>
      </c>
      <c r="H853" s="57">
        <v>17</v>
      </c>
      <c r="I853" s="6">
        <v>1</v>
      </c>
      <c r="J853" s="7"/>
      <c r="K853" s="58"/>
      <c r="L853" s="6">
        <f t="shared" si="73"/>
        <v>1047.3589755087903</v>
      </c>
      <c r="M853" s="6">
        <f t="shared" si="74"/>
        <v>1171.4019992537815</v>
      </c>
      <c r="N853" s="74">
        <f t="shared" si="71"/>
        <v>124.04302374499116</v>
      </c>
      <c r="O853" s="78">
        <f t="shared" si="72"/>
        <v>0.11843410582769201</v>
      </c>
    </row>
    <row r="854" spans="2:15" x14ac:dyDescent="0.2">
      <c r="B854" s="44">
        <v>41482</v>
      </c>
      <c r="C854" s="4" t="s">
        <v>242</v>
      </c>
      <c r="D854" s="5">
        <v>4</v>
      </c>
      <c r="E854" s="5">
        <v>10</v>
      </c>
      <c r="F854" s="17" t="s">
        <v>756</v>
      </c>
      <c r="G854" s="2">
        <v>5.2</v>
      </c>
      <c r="H854" s="57">
        <v>14</v>
      </c>
      <c r="I854" s="6">
        <v>1</v>
      </c>
      <c r="J854" s="7">
        <v>3</v>
      </c>
      <c r="K854" s="58"/>
      <c r="L854" s="6">
        <f t="shared" si="73"/>
        <v>1048.3589755087903</v>
      </c>
      <c r="M854" s="6">
        <f t="shared" si="74"/>
        <v>1171.4019992537815</v>
      </c>
      <c r="N854" s="74">
        <f t="shared" si="71"/>
        <v>123.04302374499116</v>
      </c>
      <c r="O854" s="78">
        <f t="shared" si="72"/>
        <v>0.11736726314121156</v>
      </c>
    </row>
    <row r="855" spans="2:15" x14ac:dyDescent="0.2">
      <c r="B855" s="44">
        <v>41482</v>
      </c>
      <c r="C855" s="4" t="s">
        <v>19</v>
      </c>
      <c r="D855" s="5">
        <v>4</v>
      </c>
      <c r="E855" s="5">
        <v>2</v>
      </c>
      <c r="F855" s="17" t="s">
        <v>757</v>
      </c>
      <c r="G855" s="2">
        <v>6</v>
      </c>
      <c r="H855" s="57">
        <v>26</v>
      </c>
      <c r="I855" s="6">
        <v>0.8</v>
      </c>
      <c r="J855" s="7"/>
      <c r="K855" s="58"/>
      <c r="L855" s="6">
        <f t="shared" si="73"/>
        <v>1049.1589755087903</v>
      </c>
      <c r="M855" s="6">
        <f t="shared" si="74"/>
        <v>1171.4019992537815</v>
      </c>
      <c r="N855" s="74">
        <f t="shared" si="71"/>
        <v>122.24302374499121</v>
      </c>
      <c r="O855" s="78">
        <f t="shared" si="72"/>
        <v>0.11651525326341451</v>
      </c>
    </row>
    <row r="856" spans="2:15" x14ac:dyDescent="0.2">
      <c r="B856" s="44">
        <v>41482</v>
      </c>
      <c r="C856" s="4" t="s">
        <v>126</v>
      </c>
      <c r="D856" s="5">
        <v>5</v>
      </c>
      <c r="E856" s="5">
        <v>4</v>
      </c>
      <c r="F856" s="17" t="s">
        <v>758</v>
      </c>
      <c r="G856" s="2">
        <v>3.9</v>
      </c>
      <c r="H856" s="57">
        <v>10</v>
      </c>
      <c r="I856" s="6">
        <v>1.3</v>
      </c>
      <c r="J856" s="7"/>
      <c r="K856" s="58"/>
      <c r="L856" s="6">
        <f t="shared" si="73"/>
        <v>1050.4589755087902</v>
      </c>
      <c r="M856" s="6">
        <f t="shared" si="74"/>
        <v>1171.4019992537815</v>
      </c>
      <c r="N856" s="74">
        <f t="shared" si="71"/>
        <v>120.94302374499125</v>
      </c>
      <c r="O856" s="78">
        <f t="shared" si="72"/>
        <v>0.11513350503422796</v>
      </c>
    </row>
    <row r="857" spans="2:15" x14ac:dyDescent="0.2">
      <c r="B857" s="44">
        <v>41482</v>
      </c>
      <c r="C857" s="4" t="s">
        <v>58</v>
      </c>
      <c r="D857" s="5">
        <v>5</v>
      </c>
      <c r="E857" s="5">
        <v>7</v>
      </c>
      <c r="F857" s="17" t="s">
        <v>759</v>
      </c>
      <c r="G857" s="2">
        <v>4</v>
      </c>
      <c r="H857" s="57">
        <v>4.4000000000000004</v>
      </c>
      <c r="I857" s="6">
        <v>1.3</v>
      </c>
      <c r="J857" s="7">
        <v>1</v>
      </c>
      <c r="K857" s="58">
        <v>5.7200000000000006</v>
      </c>
      <c r="L857" s="6">
        <f t="shared" si="73"/>
        <v>1051.7589755087902</v>
      </c>
      <c r="M857" s="6">
        <f t="shared" si="74"/>
        <v>1177.1219992537815</v>
      </c>
      <c r="N857" s="74">
        <f t="shared" si="71"/>
        <v>125.36302374499132</v>
      </c>
      <c r="O857" s="78">
        <f t="shared" si="72"/>
        <v>0.11919368093278856</v>
      </c>
    </row>
    <row r="858" spans="2:15" x14ac:dyDescent="0.2">
      <c r="B858" s="44">
        <v>41482</v>
      </c>
      <c r="C858" s="4" t="s">
        <v>242</v>
      </c>
      <c r="D858" s="5">
        <v>5</v>
      </c>
      <c r="E858" s="5">
        <v>10</v>
      </c>
      <c r="F858" s="17" t="s">
        <v>760</v>
      </c>
      <c r="G858" s="2">
        <v>4.5999999999999996</v>
      </c>
      <c r="H858" s="57">
        <v>11</v>
      </c>
      <c r="I858" s="6">
        <v>1.1000000000000001</v>
      </c>
      <c r="J858" s="7"/>
      <c r="K858" s="58"/>
      <c r="L858" s="6">
        <f t="shared" si="73"/>
        <v>1052.8589755087901</v>
      </c>
      <c r="M858" s="6">
        <f t="shared" si="74"/>
        <v>1177.1219992537815</v>
      </c>
      <c r="N858" s="74">
        <f t="shared" si="71"/>
        <v>124.26302374499141</v>
      </c>
      <c r="O858" s="78">
        <f t="shared" si="72"/>
        <v>0.11802437613730916</v>
      </c>
    </row>
    <row r="859" spans="2:15" x14ac:dyDescent="0.2">
      <c r="B859" s="44">
        <v>41482</v>
      </c>
      <c r="C859" s="4" t="s">
        <v>242</v>
      </c>
      <c r="D859" s="5">
        <v>5</v>
      </c>
      <c r="E859" s="5">
        <v>1</v>
      </c>
      <c r="F859" s="17" t="s">
        <v>727</v>
      </c>
      <c r="G859" s="2">
        <v>5.5</v>
      </c>
      <c r="H859" s="57">
        <v>5.5</v>
      </c>
      <c r="I859" s="6">
        <v>0.9</v>
      </c>
      <c r="J859" s="7"/>
      <c r="K859" s="58"/>
      <c r="L859" s="6">
        <f t="shared" si="73"/>
        <v>1053.7589755087902</v>
      </c>
      <c r="M859" s="6">
        <f t="shared" si="74"/>
        <v>1177.1219992537815</v>
      </c>
      <c r="N859" s="74">
        <f t="shared" si="71"/>
        <v>123.36302374499132</v>
      </c>
      <c r="O859" s="78">
        <f t="shared" si="72"/>
        <v>0.11706948800642721</v>
      </c>
    </row>
    <row r="860" spans="2:15" x14ac:dyDescent="0.2">
      <c r="B860" s="44">
        <v>41482</v>
      </c>
      <c r="C860" s="4" t="s">
        <v>19</v>
      </c>
      <c r="D860" s="5">
        <v>5</v>
      </c>
      <c r="E860" s="5">
        <v>7</v>
      </c>
      <c r="F860" s="17" t="s">
        <v>761</v>
      </c>
      <c r="G860" s="2">
        <v>6</v>
      </c>
      <c r="H860" s="57">
        <v>19</v>
      </c>
      <c r="I860" s="6">
        <v>0.8</v>
      </c>
      <c r="J860" s="7"/>
      <c r="K860" s="58"/>
      <c r="L860" s="6">
        <f t="shared" si="73"/>
        <v>1054.5589755087901</v>
      </c>
      <c r="M860" s="6">
        <f t="shared" si="74"/>
        <v>1177.1219992537815</v>
      </c>
      <c r="N860" s="74">
        <f t="shared" si="71"/>
        <v>122.56302374499137</v>
      </c>
      <c r="O860" s="78">
        <f t="shared" si="72"/>
        <v>0.11622206684634089</v>
      </c>
    </row>
    <row r="861" spans="2:15" x14ac:dyDescent="0.2">
      <c r="B861" s="44">
        <v>41482</v>
      </c>
      <c r="C861" s="4" t="s">
        <v>126</v>
      </c>
      <c r="D861" s="5">
        <v>6</v>
      </c>
      <c r="E861" s="5">
        <v>5</v>
      </c>
      <c r="F861" s="17" t="s">
        <v>762</v>
      </c>
      <c r="G861" s="2">
        <v>3.5</v>
      </c>
      <c r="H861" s="57">
        <v>3.7</v>
      </c>
      <c r="I861" s="6">
        <v>1.4</v>
      </c>
      <c r="J861" s="7"/>
      <c r="K861" s="58"/>
      <c r="L861" s="6">
        <f t="shared" si="73"/>
        <v>1055.9589755087902</v>
      </c>
      <c r="M861" s="6">
        <f t="shared" si="74"/>
        <v>1177.1219992537815</v>
      </c>
      <c r="N861" s="74">
        <f t="shared" si="71"/>
        <v>121.16302374499128</v>
      </c>
      <c r="O861" s="78">
        <f t="shared" si="72"/>
        <v>0.11474216949253316</v>
      </c>
    </row>
    <row r="862" spans="2:15" x14ac:dyDescent="0.2">
      <c r="B862" s="44">
        <v>41482</v>
      </c>
      <c r="C862" s="4" t="s">
        <v>242</v>
      </c>
      <c r="D862" s="5">
        <v>6</v>
      </c>
      <c r="E862" s="5">
        <v>6</v>
      </c>
      <c r="F862" s="17" t="s">
        <v>763</v>
      </c>
      <c r="G862" s="2">
        <v>4.9000000000000004</v>
      </c>
      <c r="H862" s="57">
        <v>12</v>
      </c>
      <c r="I862" s="6">
        <v>1</v>
      </c>
      <c r="J862" s="7">
        <v>3</v>
      </c>
      <c r="K862" s="58"/>
      <c r="L862" s="6">
        <f t="shared" si="73"/>
        <v>1056.9589755087902</v>
      </c>
      <c r="M862" s="6">
        <f t="shared" si="74"/>
        <v>1177.1219992537815</v>
      </c>
      <c r="N862" s="74">
        <f t="shared" si="71"/>
        <v>120.16302374499128</v>
      </c>
      <c r="O862" s="78">
        <f t="shared" si="72"/>
        <v>0.11368750020515053</v>
      </c>
    </row>
    <row r="863" spans="2:15" x14ac:dyDescent="0.2">
      <c r="B863" s="44">
        <v>41482</v>
      </c>
      <c r="C863" s="4" t="s">
        <v>372</v>
      </c>
      <c r="D863" s="5">
        <v>3</v>
      </c>
      <c r="E863" s="5">
        <v>1</v>
      </c>
      <c r="F863" s="17" t="s">
        <v>703</v>
      </c>
      <c r="G863" s="2">
        <v>4.9000000000000004</v>
      </c>
      <c r="H863" s="57">
        <v>5</v>
      </c>
      <c r="I863" s="6">
        <v>1</v>
      </c>
      <c r="J863" s="7">
        <v>3</v>
      </c>
      <c r="K863" s="58"/>
      <c r="L863" s="6">
        <f t="shared" si="73"/>
        <v>1057.9589755087902</v>
      </c>
      <c r="M863" s="6">
        <f t="shared" si="74"/>
        <v>1177.1219992537815</v>
      </c>
      <c r="N863" s="74">
        <f t="shared" si="71"/>
        <v>119.16302374499128</v>
      </c>
      <c r="O863" s="78">
        <f t="shared" si="72"/>
        <v>0.11263482469883464</v>
      </c>
    </row>
    <row r="864" spans="2:15" x14ac:dyDescent="0.2">
      <c r="B864" s="44">
        <v>41482</v>
      </c>
      <c r="C864" s="4" t="s">
        <v>19</v>
      </c>
      <c r="D864" s="5">
        <v>6</v>
      </c>
      <c r="E864" s="5">
        <v>9</v>
      </c>
      <c r="F864" s="17" t="s">
        <v>764</v>
      </c>
      <c r="G864" s="2">
        <v>3.6</v>
      </c>
      <c r="H864" s="57">
        <v>4</v>
      </c>
      <c r="I864" s="6">
        <v>1.4</v>
      </c>
      <c r="J864" s="7">
        <v>1</v>
      </c>
      <c r="K864" s="58">
        <v>5.6</v>
      </c>
      <c r="L864" s="6">
        <f t="shared" si="73"/>
        <v>1059.3589755087903</v>
      </c>
      <c r="M864" s="6">
        <f t="shared" si="74"/>
        <v>1182.7219992537814</v>
      </c>
      <c r="N864" s="74">
        <f t="shared" si="71"/>
        <v>123.3630237449911</v>
      </c>
      <c r="O864" s="78">
        <f t="shared" si="72"/>
        <v>0.1164506334462708</v>
      </c>
    </row>
    <row r="865" spans="2:15" x14ac:dyDescent="0.2">
      <c r="B865" s="44">
        <v>41482</v>
      </c>
      <c r="C865" s="4" t="s">
        <v>126</v>
      </c>
      <c r="D865" s="5">
        <v>7</v>
      </c>
      <c r="E865" s="5">
        <v>4</v>
      </c>
      <c r="F865" s="17" t="s">
        <v>765</v>
      </c>
      <c r="G865" s="2">
        <v>2.6</v>
      </c>
      <c r="H865" s="57">
        <v>3.75</v>
      </c>
      <c r="I865" s="6">
        <v>1.9</v>
      </c>
      <c r="J865" s="7">
        <v>1</v>
      </c>
      <c r="K865" s="58">
        <v>7.125</v>
      </c>
      <c r="L865" s="6">
        <f t="shared" si="73"/>
        <v>1061.2589755087904</v>
      </c>
      <c r="M865" s="6">
        <f t="shared" si="74"/>
        <v>1189.8469992537814</v>
      </c>
      <c r="N865" s="74">
        <f t="shared" si="71"/>
        <v>128.58802374499101</v>
      </c>
      <c r="O865" s="78">
        <f t="shared" si="72"/>
        <v>0.12116554649947073</v>
      </c>
    </row>
    <row r="866" spans="2:15" x14ac:dyDescent="0.2">
      <c r="B866" s="44">
        <v>41482</v>
      </c>
      <c r="C866" s="4" t="s">
        <v>126</v>
      </c>
      <c r="D866" s="5">
        <v>7</v>
      </c>
      <c r="E866" s="5">
        <v>1</v>
      </c>
      <c r="F866" s="17" t="s">
        <v>766</v>
      </c>
      <c r="G866" s="2">
        <v>3.9</v>
      </c>
      <c r="H866" s="57">
        <v>6</v>
      </c>
      <c r="I866" s="6">
        <v>1.3</v>
      </c>
      <c r="J866" s="7">
        <v>3</v>
      </c>
      <c r="K866" s="58"/>
      <c r="L866" s="6">
        <f t="shared" si="73"/>
        <v>1062.5589755087904</v>
      </c>
      <c r="M866" s="6">
        <f t="shared" si="74"/>
        <v>1189.8469992537814</v>
      </c>
      <c r="N866" s="74">
        <f t="shared" si="71"/>
        <v>127.28802374499105</v>
      </c>
      <c r="O866" s="78">
        <f t="shared" si="72"/>
        <v>0.11979384361610715</v>
      </c>
    </row>
    <row r="867" spans="2:15" x14ac:dyDescent="0.2">
      <c r="B867" s="44">
        <v>41482</v>
      </c>
      <c r="C867" s="4" t="s">
        <v>58</v>
      </c>
      <c r="D867" s="5">
        <v>7</v>
      </c>
      <c r="E867" s="5">
        <v>3</v>
      </c>
      <c r="F867" s="17" t="s">
        <v>767</v>
      </c>
      <c r="G867" s="2">
        <v>4.7</v>
      </c>
      <c r="H867" s="57">
        <v>7</v>
      </c>
      <c r="I867" s="6">
        <v>1.1000000000000001</v>
      </c>
      <c r="J867" s="7"/>
      <c r="K867" s="58"/>
      <c r="L867" s="6">
        <f t="shared" si="73"/>
        <v>1063.6589755087903</v>
      </c>
      <c r="M867" s="6">
        <f t="shared" si="74"/>
        <v>1189.8469992537814</v>
      </c>
      <c r="N867" s="74">
        <f t="shared" si="71"/>
        <v>126.18802374499114</v>
      </c>
      <c r="O867" s="78">
        <f t="shared" si="72"/>
        <v>0.11863579084135534</v>
      </c>
    </row>
    <row r="868" spans="2:15" x14ac:dyDescent="0.2">
      <c r="B868" s="44">
        <v>41482</v>
      </c>
      <c r="C868" s="4" t="s">
        <v>19</v>
      </c>
      <c r="D868" s="5">
        <v>7</v>
      </c>
      <c r="E868" s="5">
        <v>6</v>
      </c>
      <c r="F868" s="17" t="s">
        <v>768</v>
      </c>
      <c r="G868" s="2">
        <v>4.9000000000000004</v>
      </c>
      <c r="H868" s="57">
        <v>6</v>
      </c>
      <c r="I868" s="6">
        <v>1</v>
      </c>
      <c r="J868" s="7"/>
      <c r="K868" s="58"/>
      <c r="L868" s="6">
        <f t="shared" si="73"/>
        <v>1064.6589755087903</v>
      </c>
      <c r="M868" s="6">
        <f t="shared" si="74"/>
        <v>1189.8469992537814</v>
      </c>
      <c r="N868" s="74">
        <f t="shared" si="71"/>
        <v>125.18802374499114</v>
      </c>
      <c r="O868" s="78">
        <f t="shared" si="72"/>
        <v>0.11758509215137644</v>
      </c>
    </row>
    <row r="869" spans="2:15" x14ac:dyDescent="0.2">
      <c r="B869" s="44">
        <v>41482</v>
      </c>
      <c r="C869" s="4" t="s">
        <v>126</v>
      </c>
      <c r="D869" s="5">
        <v>8</v>
      </c>
      <c r="E869" s="5">
        <v>1</v>
      </c>
      <c r="F869" s="17" t="s">
        <v>701</v>
      </c>
      <c r="G869" s="2">
        <v>3.5</v>
      </c>
      <c r="H869" s="57">
        <v>5</v>
      </c>
      <c r="I869" s="6">
        <v>1.4</v>
      </c>
      <c r="J869" s="7"/>
      <c r="K869" s="58"/>
      <c r="L869" s="6">
        <f t="shared" si="73"/>
        <v>1066.0589755087904</v>
      </c>
      <c r="M869" s="6">
        <f t="shared" si="74"/>
        <v>1189.8469992537814</v>
      </c>
      <c r="N869" s="74">
        <f t="shared" si="71"/>
        <v>123.78802374499105</v>
      </c>
      <c r="O869" s="78">
        <f t="shared" si="72"/>
        <v>0.11611742557292538</v>
      </c>
    </row>
    <row r="870" spans="2:15" x14ac:dyDescent="0.2">
      <c r="B870" s="44">
        <v>41482</v>
      </c>
      <c r="C870" s="4" t="s">
        <v>126</v>
      </c>
      <c r="D870" s="5">
        <v>8</v>
      </c>
      <c r="E870" s="5">
        <v>11</v>
      </c>
      <c r="F870" s="17" t="s">
        <v>769</v>
      </c>
      <c r="G870" s="2">
        <v>4.9000000000000004</v>
      </c>
      <c r="H870" s="57">
        <v>6.5</v>
      </c>
      <c r="I870" s="6">
        <v>1</v>
      </c>
      <c r="J870" s="7"/>
      <c r="K870" s="58"/>
      <c r="L870" s="6">
        <f t="shared" si="73"/>
        <v>1067.0589755087904</v>
      </c>
      <c r="M870" s="6">
        <f t="shared" si="74"/>
        <v>1189.8469992537814</v>
      </c>
      <c r="N870" s="74">
        <f t="shared" si="71"/>
        <v>122.78802374499105</v>
      </c>
      <c r="O870" s="78">
        <f t="shared" si="72"/>
        <v>0.11507145018525691</v>
      </c>
    </row>
    <row r="871" spans="2:15" x14ac:dyDescent="0.2">
      <c r="B871" s="44">
        <v>41482</v>
      </c>
      <c r="C871" s="4" t="s">
        <v>126</v>
      </c>
      <c r="D871" s="5">
        <v>8</v>
      </c>
      <c r="E871" s="5">
        <v>10</v>
      </c>
      <c r="F871" s="17" t="s">
        <v>770</v>
      </c>
      <c r="G871" s="2">
        <v>6</v>
      </c>
      <c r="H871" s="57">
        <v>6</v>
      </c>
      <c r="I871" s="6">
        <v>0.8</v>
      </c>
      <c r="J871" s="7"/>
      <c r="K871" s="58"/>
      <c r="L871" s="6">
        <f t="shared" si="73"/>
        <v>1067.8589755087903</v>
      </c>
      <c r="M871" s="6">
        <f t="shared" si="74"/>
        <v>1189.8469992537814</v>
      </c>
      <c r="N871" s="74">
        <f t="shared" si="71"/>
        <v>121.9880237449911</v>
      </c>
      <c r="O871" s="78">
        <f t="shared" si="72"/>
        <v>0.11423608036526442</v>
      </c>
    </row>
    <row r="872" spans="2:15" x14ac:dyDescent="0.2">
      <c r="B872" s="44">
        <v>41482</v>
      </c>
      <c r="C872" s="4" t="s">
        <v>58</v>
      </c>
      <c r="D872" s="5">
        <v>8</v>
      </c>
      <c r="E872" s="5">
        <v>4</v>
      </c>
      <c r="F872" s="17" t="s">
        <v>771</v>
      </c>
      <c r="G872" s="2">
        <v>5.9</v>
      </c>
      <c r="H872" s="57">
        <v>21</v>
      </c>
      <c r="I872" s="6">
        <v>0.8</v>
      </c>
      <c r="J872" s="7"/>
      <c r="K872" s="58"/>
      <c r="L872" s="6">
        <f t="shared" si="73"/>
        <v>1068.6589755087903</v>
      </c>
      <c r="M872" s="6">
        <f t="shared" si="74"/>
        <v>1189.8469992537814</v>
      </c>
      <c r="N872" s="74">
        <f t="shared" si="71"/>
        <v>121.18802374499114</v>
      </c>
      <c r="O872" s="78">
        <f t="shared" si="72"/>
        <v>0.11340196126392268</v>
      </c>
    </row>
    <row r="873" spans="2:15" x14ac:dyDescent="0.2">
      <c r="B873" s="44">
        <v>41482</v>
      </c>
      <c r="C873" s="4" t="s">
        <v>242</v>
      </c>
      <c r="D873" s="5">
        <v>8</v>
      </c>
      <c r="E873" s="5">
        <v>17</v>
      </c>
      <c r="F873" s="17" t="s">
        <v>772</v>
      </c>
      <c r="G873" s="2">
        <v>6</v>
      </c>
      <c r="H873" s="57">
        <v>9.5</v>
      </c>
      <c r="I873" s="6">
        <v>0.8</v>
      </c>
      <c r="J873" s="7">
        <v>2</v>
      </c>
      <c r="K873" s="58"/>
      <c r="L873" s="6">
        <f t="shared" si="73"/>
        <v>1069.4589755087902</v>
      </c>
      <c r="M873" s="6">
        <f t="shared" si="74"/>
        <v>1189.8469992537814</v>
      </c>
      <c r="N873" s="74">
        <f t="shared" si="71"/>
        <v>120.38802374499119</v>
      </c>
      <c r="O873" s="78">
        <f t="shared" si="72"/>
        <v>0.11256909007446231</v>
      </c>
    </row>
    <row r="874" spans="2:15" x14ac:dyDescent="0.2">
      <c r="B874" s="44">
        <v>41482</v>
      </c>
      <c r="C874" s="4" t="s">
        <v>19</v>
      </c>
      <c r="D874" s="5">
        <v>8</v>
      </c>
      <c r="E874" s="5">
        <v>7</v>
      </c>
      <c r="F874" s="17" t="s">
        <v>773</v>
      </c>
      <c r="G874" s="2">
        <v>4.0999999999999996</v>
      </c>
      <c r="H874" s="57">
        <v>4.8</v>
      </c>
      <c r="I874" s="6">
        <v>1.2</v>
      </c>
      <c r="J874" s="7"/>
      <c r="K874" s="58"/>
      <c r="L874" s="6">
        <f t="shared" si="73"/>
        <v>1070.6589755087903</v>
      </c>
      <c r="M874" s="6">
        <f t="shared" si="74"/>
        <v>1189.8469992537814</v>
      </c>
      <c r="N874" s="74">
        <f t="shared" si="71"/>
        <v>119.18802374499114</v>
      </c>
      <c r="O874" s="78">
        <f t="shared" si="72"/>
        <v>0.11132211700588558</v>
      </c>
    </row>
    <row r="875" spans="2:15" x14ac:dyDescent="0.2">
      <c r="B875" s="44">
        <v>41486</v>
      </c>
      <c r="C875" s="4" t="s">
        <v>58</v>
      </c>
      <c r="D875" s="5">
        <v>5</v>
      </c>
      <c r="E875" s="5">
        <v>10</v>
      </c>
      <c r="F875" s="17" t="s">
        <v>774</v>
      </c>
      <c r="G875" s="2">
        <v>4.8</v>
      </c>
      <c r="H875" s="57">
        <v>7.5</v>
      </c>
      <c r="I875" s="6">
        <v>1</v>
      </c>
      <c r="J875" s="26" t="s">
        <v>16</v>
      </c>
      <c r="K875" s="64"/>
      <c r="L875" s="6">
        <f t="shared" si="73"/>
        <v>1071.6589755087903</v>
      </c>
      <c r="M875" s="6">
        <f t="shared" si="74"/>
        <v>1189.8469992537814</v>
      </c>
      <c r="N875" s="74">
        <f t="shared" si="71"/>
        <v>118.18802374499114</v>
      </c>
      <c r="O875" s="78">
        <f t="shared" si="72"/>
        <v>0.11028510603280223</v>
      </c>
    </row>
    <row r="876" spans="2:15" x14ac:dyDescent="0.2">
      <c r="B876" s="44">
        <v>41486</v>
      </c>
      <c r="C876" s="4" t="s">
        <v>75</v>
      </c>
      <c r="D876" s="5">
        <v>4</v>
      </c>
      <c r="E876" s="5">
        <v>1</v>
      </c>
      <c r="F876" s="17" t="s">
        <v>775</v>
      </c>
      <c r="G876" s="2">
        <v>4.5999999999999996</v>
      </c>
      <c r="H876" s="57">
        <v>8</v>
      </c>
      <c r="I876" s="6">
        <v>1.1000000000000001</v>
      </c>
      <c r="J876" s="26"/>
      <c r="K876" s="64"/>
      <c r="L876" s="6">
        <f t="shared" si="73"/>
        <v>1072.7589755087902</v>
      </c>
      <c r="M876" s="6">
        <f t="shared" si="74"/>
        <v>1189.8469992537814</v>
      </c>
      <c r="N876" s="74">
        <f t="shared" si="71"/>
        <v>117.08802374499123</v>
      </c>
      <c r="O876" s="78">
        <f t="shared" si="72"/>
        <v>0.10914662698530068</v>
      </c>
    </row>
    <row r="877" spans="2:15" x14ac:dyDescent="0.2">
      <c r="B877" s="44">
        <v>41486</v>
      </c>
      <c r="C877" s="4" t="s">
        <v>75</v>
      </c>
      <c r="D877" s="5">
        <v>4</v>
      </c>
      <c r="E877" s="5">
        <v>7</v>
      </c>
      <c r="F877" s="17" t="s">
        <v>529</v>
      </c>
      <c r="G877" s="2">
        <v>5.4</v>
      </c>
      <c r="H877" s="57">
        <v>7</v>
      </c>
      <c r="I877" s="6">
        <v>0.9</v>
      </c>
      <c r="J877" s="26"/>
      <c r="K877" s="64"/>
      <c r="L877" s="6">
        <f t="shared" si="73"/>
        <v>1073.6589755087903</v>
      </c>
      <c r="M877" s="6">
        <f t="shared" si="74"/>
        <v>1189.8469992537814</v>
      </c>
      <c r="N877" s="74">
        <f t="shared" si="71"/>
        <v>116.18802374499114</v>
      </c>
      <c r="O877" s="78">
        <f t="shared" si="72"/>
        <v>0.10821687928416139</v>
      </c>
    </row>
    <row r="878" spans="2:15" x14ac:dyDescent="0.2">
      <c r="B878" s="44">
        <v>41486</v>
      </c>
      <c r="C878" s="4" t="s">
        <v>58</v>
      </c>
      <c r="D878" s="5">
        <v>6</v>
      </c>
      <c r="E878" s="5">
        <v>6</v>
      </c>
      <c r="F878" s="17" t="s">
        <v>776</v>
      </c>
      <c r="G878" s="2">
        <v>3.5</v>
      </c>
      <c r="H878" s="57">
        <v>3.5</v>
      </c>
      <c r="I878" s="6">
        <v>1.4</v>
      </c>
      <c r="J878" s="26"/>
      <c r="K878" s="64"/>
      <c r="L878" s="6">
        <f t="shared" si="73"/>
        <v>1075.0589755087904</v>
      </c>
      <c r="M878" s="6">
        <f t="shared" si="74"/>
        <v>1189.8469992537814</v>
      </c>
      <c r="N878" s="74">
        <f t="shared" si="71"/>
        <v>114.78802374499105</v>
      </c>
      <c r="O878" s="78">
        <f t="shared" si="72"/>
        <v>0.10677369926674546</v>
      </c>
    </row>
    <row r="879" spans="2:15" x14ac:dyDescent="0.2">
      <c r="B879" s="44">
        <v>41486</v>
      </c>
      <c r="C879" s="4" t="s">
        <v>75</v>
      </c>
      <c r="D879" s="5">
        <v>5</v>
      </c>
      <c r="E879" s="5">
        <v>8</v>
      </c>
      <c r="F879" s="17" t="s">
        <v>777</v>
      </c>
      <c r="G879" s="2">
        <v>5.4</v>
      </c>
      <c r="H879" s="57">
        <v>6</v>
      </c>
      <c r="I879" s="6">
        <v>0.9</v>
      </c>
      <c r="J879" s="26"/>
      <c r="K879" s="64"/>
      <c r="L879" s="6">
        <f t="shared" si="73"/>
        <v>1075.9589755087904</v>
      </c>
      <c r="M879" s="6">
        <f t="shared" si="74"/>
        <v>1189.8469992537814</v>
      </c>
      <c r="N879" s="74">
        <f t="shared" si="71"/>
        <v>113.88802374499096</v>
      </c>
      <c r="O879" s="78">
        <f t="shared" si="72"/>
        <v>0.10584792388681599</v>
      </c>
    </row>
    <row r="880" spans="2:15" x14ac:dyDescent="0.2">
      <c r="B880" s="44">
        <v>41486</v>
      </c>
      <c r="C880" s="4" t="s">
        <v>75</v>
      </c>
      <c r="D880" s="5">
        <v>5</v>
      </c>
      <c r="E880" s="5">
        <v>11</v>
      </c>
      <c r="F880" s="17" t="s">
        <v>778</v>
      </c>
      <c r="G880" s="2">
        <v>5.6</v>
      </c>
      <c r="H880" s="57">
        <v>6</v>
      </c>
      <c r="I880" s="6">
        <v>0.9</v>
      </c>
      <c r="J880" s="26"/>
      <c r="K880" s="64"/>
      <c r="L880" s="6">
        <f t="shared" si="73"/>
        <v>1076.8589755087905</v>
      </c>
      <c r="M880" s="6">
        <f t="shared" si="74"/>
        <v>1189.8469992537814</v>
      </c>
      <c r="N880" s="74">
        <f t="shared" si="71"/>
        <v>112.98802374499087</v>
      </c>
      <c r="O880" s="78">
        <f t="shared" si="72"/>
        <v>0.10492369596641629</v>
      </c>
    </row>
    <row r="881" spans="2:15" x14ac:dyDescent="0.2">
      <c r="B881" s="44">
        <v>41486</v>
      </c>
      <c r="C881" s="4" t="s">
        <v>58</v>
      </c>
      <c r="D881" s="5">
        <v>7</v>
      </c>
      <c r="E881" s="5">
        <v>3</v>
      </c>
      <c r="F881" s="17" t="s">
        <v>779</v>
      </c>
      <c r="G881" s="2">
        <v>4.7</v>
      </c>
      <c r="H881" s="57">
        <v>10</v>
      </c>
      <c r="I881" s="6">
        <v>1.1000000000000001</v>
      </c>
      <c r="J881" s="26"/>
      <c r="K881" s="64"/>
      <c r="L881" s="6">
        <f t="shared" si="73"/>
        <v>1077.9589755087904</v>
      </c>
      <c r="M881" s="6">
        <f t="shared" si="74"/>
        <v>1189.8469992537814</v>
      </c>
      <c r="N881" s="74">
        <f t="shared" si="71"/>
        <v>111.88802374499096</v>
      </c>
      <c r="O881" s="78">
        <f t="shared" si="72"/>
        <v>0.10379617989838663</v>
      </c>
    </row>
    <row r="882" spans="2:15" x14ac:dyDescent="0.2">
      <c r="B882" s="44">
        <v>41486</v>
      </c>
      <c r="C882" s="4" t="s">
        <v>372</v>
      </c>
      <c r="D882" s="5">
        <v>4</v>
      </c>
      <c r="E882" s="5">
        <v>6</v>
      </c>
      <c r="F882" s="17" t="s">
        <v>780</v>
      </c>
      <c r="G882" s="2">
        <v>4.8</v>
      </c>
      <c r="H882" s="57">
        <v>5.25</v>
      </c>
      <c r="I882" s="6">
        <v>1</v>
      </c>
      <c r="J882" s="26"/>
      <c r="K882" s="64"/>
      <c r="L882" s="6">
        <f t="shared" si="73"/>
        <v>1078.9589755087904</v>
      </c>
      <c r="M882" s="6">
        <f t="shared" si="74"/>
        <v>1189.8469992537814</v>
      </c>
      <c r="N882" s="74">
        <f t="shared" si="71"/>
        <v>110.88802374499096</v>
      </c>
      <c r="O882" s="78">
        <f t="shared" si="72"/>
        <v>0.10277316029805578</v>
      </c>
    </row>
    <row r="883" spans="2:15" x14ac:dyDescent="0.2">
      <c r="B883" s="44">
        <v>41486</v>
      </c>
      <c r="C883" s="4" t="s">
        <v>58</v>
      </c>
      <c r="D883" s="5">
        <v>8</v>
      </c>
      <c r="E883" s="5">
        <v>3</v>
      </c>
      <c r="F883" s="17" t="s">
        <v>781</v>
      </c>
      <c r="G883" s="2">
        <v>5</v>
      </c>
      <c r="H883" s="57">
        <v>5</v>
      </c>
      <c r="I883" s="6">
        <v>1</v>
      </c>
      <c r="J883" s="26"/>
      <c r="K883" s="64"/>
      <c r="L883" s="6">
        <f t="shared" si="73"/>
        <v>1079.9589755087904</v>
      </c>
      <c r="M883" s="6">
        <f t="shared" si="74"/>
        <v>1189.8469992537814</v>
      </c>
      <c r="N883" s="74">
        <f t="shared" si="71"/>
        <v>109.88802374499096</v>
      </c>
      <c r="O883" s="78">
        <f t="shared" si="72"/>
        <v>0.10175203525043208</v>
      </c>
    </row>
    <row r="884" spans="2:15" x14ac:dyDescent="0.2">
      <c r="B884" s="44">
        <v>41486</v>
      </c>
      <c r="C884" s="4" t="s">
        <v>58</v>
      </c>
      <c r="D884" s="5">
        <v>8</v>
      </c>
      <c r="E884" s="5">
        <v>9</v>
      </c>
      <c r="F884" s="17" t="s">
        <v>782</v>
      </c>
      <c r="G884" s="2">
        <v>5.6</v>
      </c>
      <c r="H884" s="57">
        <v>6</v>
      </c>
      <c r="I884" s="6">
        <v>0.9</v>
      </c>
      <c r="J884" s="26"/>
      <c r="K884" s="64"/>
      <c r="L884" s="6">
        <f t="shared" si="73"/>
        <v>1080.8589755087905</v>
      </c>
      <c r="M884" s="6">
        <f t="shared" si="74"/>
        <v>1189.8469992537814</v>
      </c>
      <c r="N884" s="74">
        <f t="shared" si="71"/>
        <v>108.98802374499087</v>
      </c>
      <c r="O884" s="78">
        <f t="shared" si="72"/>
        <v>0.10083463820401468</v>
      </c>
    </row>
    <row r="885" spans="2:15" x14ac:dyDescent="0.2">
      <c r="B885" s="44">
        <v>41486</v>
      </c>
      <c r="C885" s="4" t="s">
        <v>58</v>
      </c>
      <c r="D885" s="5">
        <v>8</v>
      </c>
      <c r="E885" s="5">
        <v>5</v>
      </c>
      <c r="F885" s="17" t="s">
        <v>783</v>
      </c>
      <c r="G885" s="2">
        <v>6</v>
      </c>
      <c r="H885" s="57">
        <v>9</v>
      </c>
      <c r="I885" s="6">
        <v>0.8</v>
      </c>
      <c r="J885" s="26">
        <v>2</v>
      </c>
      <c r="K885" s="64"/>
      <c r="L885" s="6">
        <f t="shared" si="73"/>
        <v>1081.6589755087905</v>
      </c>
      <c r="M885" s="6">
        <f t="shared" si="74"/>
        <v>1189.8469992537814</v>
      </c>
      <c r="N885" s="74">
        <f t="shared" si="71"/>
        <v>108.18802374499091</v>
      </c>
      <c r="O885" s="78">
        <f t="shared" si="72"/>
        <v>0.10002045579486035</v>
      </c>
    </row>
    <row r="886" spans="2:15" x14ac:dyDescent="0.2">
      <c r="B886" s="44">
        <v>41486</v>
      </c>
      <c r="C886" s="4" t="s">
        <v>75</v>
      </c>
      <c r="D886" s="5">
        <v>7</v>
      </c>
      <c r="E886" s="5">
        <v>2</v>
      </c>
      <c r="F886" s="17" t="s">
        <v>450</v>
      </c>
      <c r="G886" s="2">
        <v>4.0999999999999996</v>
      </c>
      <c r="H886" s="57">
        <v>4.2</v>
      </c>
      <c r="I886" s="6">
        <v>1.2</v>
      </c>
      <c r="J886" s="26">
        <v>1</v>
      </c>
      <c r="K886" s="64">
        <v>5.04</v>
      </c>
      <c r="L886" s="6">
        <f t="shared" si="73"/>
        <v>1082.8589755087905</v>
      </c>
      <c r="M886" s="6">
        <f t="shared" si="74"/>
        <v>1194.8869992537814</v>
      </c>
      <c r="N886" s="74">
        <f t="shared" si="71"/>
        <v>112.02802374499083</v>
      </c>
      <c r="O886" s="78">
        <f t="shared" si="72"/>
        <v>0.10345578351267164</v>
      </c>
    </row>
    <row r="887" spans="2:15" x14ac:dyDescent="0.2">
      <c r="B887" s="81">
        <v>41489</v>
      </c>
      <c r="C887" s="24" t="s">
        <v>372</v>
      </c>
      <c r="D887" s="25">
        <v>3</v>
      </c>
      <c r="E887" s="25">
        <v>4</v>
      </c>
      <c r="F887" s="28" t="s">
        <v>784</v>
      </c>
      <c r="G887" s="2">
        <v>5</v>
      </c>
      <c r="H887" s="65">
        <v>10</v>
      </c>
      <c r="I887" s="27">
        <v>1</v>
      </c>
      <c r="J887" s="26"/>
      <c r="K887" s="64"/>
      <c r="L887" s="6">
        <f t="shared" si="73"/>
        <v>1083.8589755087905</v>
      </c>
      <c r="M887" s="6">
        <f t="shared" si="74"/>
        <v>1194.8869992537814</v>
      </c>
      <c r="N887" s="74">
        <f t="shared" si="71"/>
        <v>111.02802374499083</v>
      </c>
      <c r="O887" s="78">
        <f t="shared" si="72"/>
        <v>0.10243770292428635</v>
      </c>
    </row>
    <row r="888" spans="2:15" x14ac:dyDescent="0.2">
      <c r="B888" s="81">
        <v>41489</v>
      </c>
      <c r="C888" s="24" t="s">
        <v>58</v>
      </c>
      <c r="D888" s="25">
        <v>3</v>
      </c>
      <c r="E888" s="25">
        <v>1</v>
      </c>
      <c r="F888" s="28" t="s">
        <v>785</v>
      </c>
      <c r="G888" s="2">
        <v>3.6</v>
      </c>
      <c r="H888" s="65">
        <v>3.7</v>
      </c>
      <c r="I888" s="27">
        <v>1.4</v>
      </c>
      <c r="J888" s="26">
        <v>1</v>
      </c>
      <c r="K888" s="64">
        <v>5.18</v>
      </c>
      <c r="L888" s="6">
        <f t="shared" si="73"/>
        <v>1085.2589755087906</v>
      </c>
      <c r="M888" s="6">
        <f t="shared" si="74"/>
        <v>1200.0669992537814</v>
      </c>
      <c r="N888" s="74">
        <f t="shared" si="71"/>
        <v>114.80802374499081</v>
      </c>
      <c r="O888" s="78">
        <f t="shared" si="72"/>
        <v>0.10578859639577416</v>
      </c>
    </row>
    <row r="889" spans="2:15" x14ac:dyDescent="0.2">
      <c r="B889" s="81">
        <v>41489</v>
      </c>
      <c r="C889" s="24" t="s">
        <v>19</v>
      </c>
      <c r="D889" s="25">
        <v>4</v>
      </c>
      <c r="E889" s="25">
        <v>3</v>
      </c>
      <c r="F889" s="28" t="s">
        <v>786</v>
      </c>
      <c r="G889" s="2">
        <v>5.0999999999999996</v>
      </c>
      <c r="H889" s="65">
        <v>9</v>
      </c>
      <c r="I889" s="27">
        <v>1</v>
      </c>
      <c r="J889" s="26"/>
      <c r="K889" s="64"/>
      <c r="L889" s="6">
        <f t="shared" si="73"/>
        <v>1086.2589755087906</v>
      </c>
      <c r="M889" s="6">
        <f t="shared" si="74"/>
        <v>1200.0669992537814</v>
      </c>
      <c r="N889" s="74">
        <f t="shared" si="71"/>
        <v>113.80802374499081</v>
      </c>
      <c r="O889" s="78">
        <f t="shared" si="72"/>
        <v>0.10477061760680458</v>
      </c>
    </row>
    <row r="890" spans="2:15" x14ac:dyDescent="0.2">
      <c r="B890" s="81">
        <v>41489</v>
      </c>
      <c r="C890" s="24" t="s">
        <v>19</v>
      </c>
      <c r="D890" s="25">
        <v>4</v>
      </c>
      <c r="E890" s="25">
        <v>12</v>
      </c>
      <c r="F890" s="28" t="s">
        <v>787</v>
      </c>
      <c r="G890" s="2">
        <v>5.9</v>
      </c>
      <c r="H890" s="65">
        <v>6</v>
      </c>
      <c r="I890" s="27">
        <v>0.8</v>
      </c>
      <c r="J890" s="26">
        <v>3</v>
      </c>
      <c r="K890" s="64"/>
      <c r="L890" s="6">
        <f t="shared" si="73"/>
        <v>1087.0589755087906</v>
      </c>
      <c r="M890" s="6">
        <f t="shared" si="74"/>
        <v>1200.0669992537814</v>
      </c>
      <c r="N890" s="74">
        <f t="shared" si="71"/>
        <v>113.00802374499085</v>
      </c>
      <c r="O890" s="78">
        <f t="shared" si="72"/>
        <v>0.10395758306682322</v>
      </c>
    </row>
    <row r="891" spans="2:15" x14ac:dyDescent="0.2">
      <c r="B891" s="81">
        <v>41489</v>
      </c>
      <c r="C891" s="24" t="s">
        <v>14</v>
      </c>
      <c r="D891" s="25">
        <v>4</v>
      </c>
      <c r="E891" s="25">
        <v>8</v>
      </c>
      <c r="F891" s="28" t="s">
        <v>788</v>
      </c>
      <c r="G891" s="2">
        <v>4.0999999999999996</v>
      </c>
      <c r="H891" s="65">
        <v>8.5</v>
      </c>
      <c r="I891" s="27">
        <v>1.2</v>
      </c>
      <c r="J891" s="26">
        <v>3</v>
      </c>
      <c r="K891" s="64"/>
      <c r="L891" s="6">
        <f t="shared" si="73"/>
        <v>1088.2589755087906</v>
      </c>
      <c r="M891" s="6">
        <f t="shared" si="74"/>
        <v>1200.0669992537814</v>
      </c>
      <c r="N891" s="74">
        <f t="shared" si="71"/>
        <v>111.80802374499081</v>
      </c>
      <c r="O891" s="78">
        <f t="shared" si="72"/>
        <v>0.10274027254653932</v>
      </c>
    </row>
    <row r="892" spans="2:15" x14ac:dyDescent="0.2">
      <c r="B892" s="81">
        <v>41489</v>
      </c>
      <c r="C892" s="24" t="s">
        <v>372</v>
      </c>
      <c r="D892" s="25">
        <v>5</v>
      </c>
      <c r="E892" s="25">
        <v>5</v>
      </c>
      <c r="F892" s="28" t="s">
        <v>789</v>
      </c>
      <c r="G892" s="2">
        <v>4.9000000000000004</v>
      </c>
      <c r="H892" s="65">
        <v>5</v>
      </c>
      <c r="I892" s="27">
        <v>1</v>
      </c>
      <c r="J892" s="26"/>
      <c r="K892" s="64"/>
      <c r="L892" s="6">
        <f t="shared" si="73"/>
        <v>1089.2589755087906</v>
      </c>
      <c r="M892" s="6">
        <f t="shared" si="74"/>
        <v>1200.0669992537814</v>
      </c>
      <c r="N892" s="74">
        <f t="shared" si="71"/>
        <v>110.80802374499081</v>
      </c>
      <c r="O892" s="78">
        <f t="shared" si="72"/>
        <v>0.10172789597004019</v>
      </c>
    </row>
    <row r="893" spans="2:15" x14ac:dyDescent="0.2">
      <c r="B893" s="81">
        <v>41489</v>
      </c>
      <c r="C893" s="24" t="s">
        <v>19</v>
      </c>
      <c r="D893" s="25">
        <v>5</v>
      </c>
      <c r="E893" s="25">
        <v>8</v>
      </c>
      <c r="F893" s="28" t="s">
        <v>790</v>
      </c>
      <c r="G893" s="2">
        <v>3.5</v>
      </c>
      <c r="H893" s="65">
        <v>4.5999999999999996</v>
      </c>
      <c r="I893" s="27">
        <v>1.4</v>
      </c>
      <c r="J893" s="26">
        <v>1</v>
      </c>
      <c r="K893" s="64">
        <v>6.4399999999999995</v>
      </c>
      <c r="L893" s="6">
        <f t="shared" si="73"/>
        <v>1090.6589755087907</v>
      </c>
      <c r="M893" s="6">
        <f t="shared" si="74"/>
        <v>1206.5069992537815</v>
      </c>
      <c r="N893" s="74">
        <f t="shared" si="71"/>
        <v>115.84802374499077</v>
      </c>
      <c r="O893" s="78">
        <f t="shared" si="72"/>
        <v>0.1062183747132763</v>
      </c>
    </row>
    <row r="894" spans="2:15" x14ac:dyDescent="0.2">
      <c r="B894" s="81">
        <v>41489</v>
      </c>
      <c r="C894" s="24" t="s">
        <v>372</v>
      </c>
      <c r="D894" s="25">
        <v>6</v>
      </c>
      <c r="E894" s="25">
        <v>2</v>
      </c>
      <c r="F894" s="28" t="s">
        <v>791</v>
      </c>
      <c r="G894" s="2">
        <v>5.0999999999999996</v>
      </c>
      <c r="H894" s="65">
        <v>8</v>
      </c>
      <c r="I894" s="27">
        <v>1</v>
      </c>
      <c r="J894" s="26">
        <v>1</v>
      </c>
      <c r="K894" s="64">
        <v>8</v>
      </c>
      <c r="L894" s="6">
        <f t="shared" si="73"/>
        <v>1091.6589755087907</v>
      </c>
      <c r="M894" s="6">
        <f t="shared" si="74"/>
        <v>1214.5069992537815</v>
      </c>
      <c r="N894" s="74">
        <f t="shared" si="71"/>
        <v>122.84802374499077</v>
      </c>
      <c r="O894" s="78">
        <f t="shared" si="72"/>
        <v>0.11253333367019207</v>
      </c>
    </row>
    <row r="895" spans="2:15" x14ac:dyDescent="0.2">
      <c r="B895" s="81">
        <v>41489</v>
      </c>
      <c r="C895" s="24" t="s">
        <v>372</v>
      </c>
      <c r="D895" s="25">
        <v>6</v>
      </c>
      <c r="E895" s="25">
        <v>7</v>
      </c>
      <c r="F895" s="28" t="s">
        <v>96</v>
      </c>
      <c r="G895" s="2">
        <v>5.5</v>
      </c>
      <c r="H895" s="65">
        <v>7</v>
      </c>
      <c r="I895" s="27">
        <v>0.9</v>
      </c>
      <c r="J895" s="26"/>
      <c r="K895" s="64"/>
      <c r="L895" s="6">
        <f t="shared" si="73"/>
        <v>1092.5589755087908</v>
      </c>
      <c r="M895" s="6">
        <f t="shared" si="74"/>
        <v>1214.5069992537815</v>
      </c>
      <c r="N895" s="74">
        <f t="shared" si="71"/>
        <v>121.94802374499068</v>
      </c>
      <c r="O895" s="78">
        <f t="shared" si="72"/>
        <v>0.11161687970958367</v>
      </c>
    </row>
    <row r="896" spans="2:15" x14ac:dyDescent="0.2">
      <c r="B896" s="81">
        <v>41489</v>
      </c>
      <c r="C896" s="24" t="s">
        <v>19</v>
      </c>
      <c r="D896" s="25">
        <v>6</v>
      </c>
      <c r="E896" s="25">
        <v>7</v>
      </c>
      <c r="F896" s="28" t="s">
        <v>792</v>
      </c>
      <c r="G896" s="2">
        <v>5.6</v>
      </c>
      <c r="H896" s="65">
        <v>21</v>
      </c>
      <c r="I896" s="27">
        <v>0.9</v>
      </c>
      <c r="J896" s="26"/>
      <c r="K896" s="64"/>
      <c r="L896" s="6">
        <f t="shared" si="73"/>
        <v>1093.4589755087909</v>
      </c>
      <c r="M896" s="6">
        <f t="shared" si="74"/>
        <v>1214.5069992537815</v>
      </c>
      <c r="N896" s="74">
        <f t="shared" si="71"/>
        <v>121.04802374499059</v>
      </c>
      <c r="O896" s="78">
        <f t="shared" si="72"/>
        <v>0.11070193437176411</v>
      </c>
    </row>
    <row r="897" spans="2:15" x14ac:dyDescent="0.2">
      <c r="B897" s="81">
        <v>41489</v>
      </c>
      <c r="C897" s="24" t="s">
        <v>14</v>
      </c>
      <c r="D897" s="25">
        <v>6</v>
      </c>
      <c r="E897" s="25">
        <v>2</v>
      </c>
      <c r="F897" s="28" t="s">
        <v>793</v>
      </c>
      <c r="G897" s="2">
        <v>4</v>
      </c>
      <c r="H897" s="65">
        <v>4.2</v>
      </c>
      <c r="I897" s="27">
        <v>1.3</v>
      </c>
      <c r="J897" s="26"/>
      <c r="K897" s="64"/>
      <c r="L897" s="6">
        <f t="shared" si="73"/>
        <v>1094.7589755087909</v>
      </c>
      <c r="M897" s="6">
        <f t="shared" si="74"/>
        <v>1214.5069992537815</v>
      </c>
      <c r="N897" s="74">
        <f t="shared" si="71"/>
        <v>119.74802374499063</v>
      </c>
      <c r="O897" s="78">
        <f t="shared" si="72"/>
        <v>0.10938300249087939</v>
      </c>
    </row>
    <row r="898" spans="2:15" x14ac:dyDescent="0.2">
      <c r="B898" s="81">
        <v>41489</v>
      </c>
      <c r="C898" s="24" t="s">
        <v>372</v>
      </c>
      <c r="D898" s="25">
        <v>7</v>
      </c>
      <c r="E898" s="25">
        <v>10</v>
      </c>
      <c r="F898" s="28" t="s">
        <v>794</v>
      </c>
      <c r="G898" s="2">
        <v>4.5999999999999996</v>
      </c>
      <c r="H898" s="65">
        <v>5</v>
      </c>
      <c r="I898" s="27">
        <v>1.1000000000000001</v>
      </c>
      <c r="J898" s="26">
        <v>1</v>
      </c>
      <c r="K898" s="64">
        <v>5.5</v>
      </c>
      <c r="L898" s="6">
        <f t="shared" si="73"/>
        <v>1095.8589755087908</v>
      </c>
      <c r="M898" s="6">
        <f t="shared" si="74"/>
        <v>1220.0069992537815</v>
      </c>
      <c r="N898" s="74">
        <f t="shared" si="71"/>
        <v>124.14802374499072</v>
      </c>
      <c r="O898" s="78">
        <f t="shared" si="72"/>
        <v>0.11328832132560732</v>
      </c>
    </row>
    <row r="899" spans="2:15" x14ac:dyDescent="0.2">
      <c r="B899" s="81">
        <v>41489</v>
      </c>
      <c r="C899" s="24" t="s">
        <v>206</v>
      </c>
      <c r="D899" s="25">
        <v>7</v>
      </c>
      <c r="E899" s="25">
        <v>5</v>
      </c>
      <c r="F899" s="28" t="s">
        <v>795</v>
      </c>
      <c r="G899" s="2">
        <v>5.2</v>
      </c>
      <c r="H899" s="65">
        <v>5.5</v>
      </c>
      <c r="I899" s="27">
        <v>1</v>
      </c>
      <c r="J899" s="26"/>
      <c r="K899" s="64"/>
      <c r="L899" s="6">
        <f t="shared" si="73"/>
        <v>1096.8589755087908</v>
      </c>
      <c r="M899" s="6">
        <f t="shared" si="74"/>
        <v>1220.0069992537815</v>
      </c>
      <c r="N899" s="74">
        <f t="shared" si="71"/>
        <v>123.14802374499072</v>
      </c>
      <c r="O899" s="78">
        <f t="shared" si="72"/>
        <v>0.11227334278580989</v>
      </c>
    </row>
    <row r="900" spans="2:15" x14ac:dyDescent="0.2">
      <c r="B900" s="81">
        <v>41489</v>
      </c>
      <c r="C900" s="24" t="s">
        <v>206</v>
      </c>
      <c r="D900" s="25">
        <v>7</v>
      </c>
      <c r="E900" s="25">
        <v>2</v>
      </c>
      <c r="F900" s="28" t="s">
        <v>796</v>
      </c>
      <c r="G900" s="2">
        <v>5.5</v>
      </c>
      <c r="H900" s="65">
        <v>10</v>
      </c>
      <c r="I900" s="27">
        <v>0.9</v>
      </c>
      <c r="J900" s="26"/>
      <c r="K900" s="64"/>
      <c r="L900" s="6">
        <f t="shared" si="73"/>
        <v>1097.7589755087909</v>
      </c>
      <c r="M900" s="6">
        <f t="shared" si="74"/>
        <v>1220.0069992537815</v>
      </c>
      <c r="N900" s="74">
        <f t="shared" ref="N900:N963" si="75">M900-L900</f>
        <v>122.24802374499063</v>
      </c>
      <c r="O900" s="78">
        <f t="shared" ref="O900:O963" si="76">N900/L900</f>
        <v>0.11136144315133562</v>
      </c>
    </row>
    <row r="901" spans="2:15" x14ac:dyDescent="0.2">
      <c r="B901" s="81">
        <v>41489</v>
      </c>
      <c r="C901" s="24" t="s">
        <v>206</v>
      </c>
      <c r="D901" s="25">
        <v>7</v>
      </c>
      <c r="E901" s="25">
        <v>6</v>
      </c>
      <c r="F901" s="28" t="s">
        <v>616</v>
      </c>
      <c r="G901" s="2">
        <v>5.8</v>
      </c>
      <c r="H901" s="65">
        <v>6</v>
      </c>
      <c r="I901" s="27">
        <v>0.9</v>
      </c>
      <c r="J901" s="26">
        <v>1</v>
      </c>
      <c r="K901" s="64">
        <v>5.4</v>
      </c>
      <c r="L901" s="6">
        <f t="shared" ref="L901:L964" si="77">L900+I901</f>
        <v>1098.6589755087909</v>
      </c>
      <c r="M901" s="6">
        <f t="shared" ref="M901:M964" si="78">M900+K901</f>
        <v>1225.4069992537816</v>
      </c>
      <c r="N901" s="74">
        <f t="shared" si="75"/>
        <v>126.74802374499063</v>
      </c>
      <c r="O901" s="78">
        <f t="shared" si="76"/>
        <v>0.11536612048911118</v>
      </c>
    </row>
    <row r="902" spans="2:15" x14ac:dyDescent="0.2">
      <c r="B902" s="81">
        <v>41489</v>
      </c>
      <c r="C902" s="24" t="s">
        <v>19</v>
      </c>
      <c r="D902" s="25">
        <v>7</v>
      </c>
      <c r="E902" s="25">
        <v>10</v>
      </c>
      <c r="F902" s="28" t="s">
        <v>797</v>
      </c>
      <c r="G902" s="2">
        <v>4.5999999999999996</v>
      </c>
      <c r="H902" s="65">
        <v>5</v>
      </c>
      <c r="I902" s="27">
        <v>1.1000000000000001</v>
      </c>
      <c r="J902" s="26">
        <v>1</v>
      </c>
      <c r="K902" s="64">
        <v>5.5</v>
      </c>
      <c r="L902" s="6">
        <f t="shared" si="77"/>
        <v>1099.7589755087909</v>
      </c>
      <c r="M902" s="6">
        <f t="shared" si="78"/>
        <v>1230.9069992537816</v>
      </c>
      <c r="N902" s="74">
        <f t="shared" si="75"/>
        <v>131.14802374499072</v>
      </c>
      <c r="O902" s="78">
        <f t="shared" si="76"/>
        <v>0.11925160572962508</v>
      </c>
    </row>
    <row r="903" spans="2:15" x14ac:dyDescent="0.2">
      <c r="B903" s="81">
        <v>41489</v>
      </c>
      <c r="C903" s="24" t="s">
        <v>58</v>
      </c>
      <c r="D903" s="25">
        <v>7</v>
      </c>
      <c r="E903" s="25">
        <v>3</v>
      </c>
      <c r="F903" s="28" t="s">
        <v>798</v>
      </c>
      <c r="G903" s="2">
        <v>3.7</v>
      </c>
      <c r="H903" s="65">
        <v>4.2</v>
      </c>
      <c r="I903" s="27">
        <v>1.4</v>
      </c>
      <c r="J903" s="26">
        <v>2</v>
      </c>
      <c r="K903" s="64"/>
      <c r="L903" s="6">
        <f t="shared" si="77"/>
        <v>1101.1589755087909</v>
      </c>
      <c r="M903" s="6">
        <f t="shared" si="78"/>
        <v>1230.9069992537816</v>
      </c>
      <c r="N903" s="74">
        <f t="shared" si="75"/>
        <v>129.74802374499063</v>
      </c>
      <c r="O903" s="78">
        <f t="shared" si="76"/>
        <v>0.11782860298172705</v>
      </c>
    </row>
    <row r="904" spans="2:15" x14ac:dyDescent="0.2">
      <c r="B904" s="81">
        <v>41489</v>
      </c>
      <c r="C904" s="24" t="s">
        <v>372</v>
      </c>
      <c r="D904" s="25">
        <v>8</v>
      </c>
      <c r="E904" s="25">
        <v>11</v>
      </c>
      <c r="F904" s="28" t="s">
        <v>414</v>
      </c>
      <c r="G904" s="2">
        <v>5.2</v>
      </c>
      <c r="H904" s="65">
        <v>8</v>
      </c>
      <c r="I904" s="27">
        <v>1</v>
      </c>
      <c r="J904" s="26">
        <v>1</v>
      </c>
      <c r="K904" s="64">
        <v>8</v>
      </c>
      <c r="L904" s="6">
        <f t="shared" si="77"/>
        <v>1102.1589755087909</v>
      </c>
      <c r="M904" s="6">
        <f t="shared" si="78"/>
        <v>1238.9069992537816</v>
      </c>
      <c r="N904" s="74">
        <f t="shared" si="75"/>
        <v>136.74802374499063</v>
      </c>
      <c r="O904" s="78">
        <f t="shared" si="76"/>
        <v>0.12407286678572252</v>
      </c>
    </row>
    <row r="905" spans="2:15" x14ac:dyDescent="0.2">
      <c r="B905" s="81">
        <v>41489</v>
      </c>
      <c r="C905" s="24" t="s">
        <v>206</v>
      </c>
      <c r="D905" s="25">
        <v>8</v>
      </c>
      <c r="E905" s="25">
        <v>7</v>
      </c>
      <c r="F905" s="28" t="s">
        <v>631</v>
      </c>
      <c r="G905" s="2">
        <v>5.8</v>
      </c>
      <c r="H905" s="65">
        <v>9</v>
      </c>
      <c r="I905" s="27">
        <v>0.9</v>
      </c>
      <c r="J905" s="26"/>
      <c r="K905" s="64"/>
      <c r="L905" s="6">
        <f t="shared" si="77"/>
        <v>1103.058975508791</v>
      </c>
      <c r="M905" s="6">
        <f t="shared" si="78"/>
        <v>1238.9069992537816</v>
      </c>
      <c r="N905" s="74">
        <f t="shared" si="75"/>
        <v>135.84802374499054</v>
      </c>
      <c r="O905" s="78">
        <f t="shared" si="76"/>
        <v>0.12315572128165678</v>
      </c>
    </row>
    <row r="906" spans="2:15" x14ac:dyDescent="0.2">
      <c r="B906" s="81">
        <v>41489</v>
      </c>
      <c r="C906" s="24" t="s">
        <v>19</v>
      </c>
      <c r="D906" s="25">
        <v>8</v>
      </c>
      <c r="E906" s="25">
        <v>3</v>
      </c>
      <c r="F906" s="28" t="s">
        <v>799</v>
      </c>
      <c r="G906" s="2">
        <v>5.6</v>
      </c>
      <c r="H906" s="65">
        <v>12</v>
      </c>
      <c r="I906" s="27">
        <v>0.9</v>
      </c>
      <c r="J906" s="26"/>
      <c r="K906" s="64"/>
      <c r="L906" s="6">
        <f t="shared" si="77"/>
        <v>1103.9589755087911</v>
      </c>
      <c r="M906" s="6">
        <f t="shared" si="78"/>
        <v>1238.9069992537816</v>
      </c>
      <c r="N906" s="74">
        <f t="shared" si="75"/>
        <v>134.94802374499045</v>
      </c>
      <c r="O906" s="78">
        <f t="shared" si="76"/>
        <v>0.1222400711790905</v>
      </c>
    </row>
    <row r="907" spans="2:15" x14ac:dyDescent="0.2">
      <c r="B907" s="81">
        <v>41489</v>
      </c>
      <c r="C907" s="24" t="s">
        <v>58</v>
      </c>
      <c r="D907" s="25">
        <v>8</v>
      </c>
      <c r="E907" s="25">
        <v>6</v>
      </c>
      <c r="F907" s="28" t="s">
        <v>800</v>
      </c>
      <c r="G907" s="2">
        <v>4.3</v>
      </c>
      <c r="H907" s="65">
        <v>4.4000000000000004</v>
      </c>
      <c r="I907" s="27">
        <v>1.2</v>
      </c>
      <c r="J907" s="26"/>
      <c r="K907" s="64"/>
      <c r="L907" s="6">
        <f t="shared" si="77"/>
        <v>1105.1589755087912</v>
      </c>
      <c r="M907" s="6">
        <f t="shared" si="78"/>
        <v>1238.9069992537816</v>
      </c>
      <c r="N907" s="74">
        <f t="shared" si="75"/>
        <v>133.74802374499041</v>
      </c>
      <c r="O907" s="78">
        <f t="shared" si="76"/>
        <v>0.12102152424126648</v>
      </c>
    </row>
    <row r="908" spans="2:15" x14ac:dyDescent="0.2">
      <c r="B908" s="81">
        <v>41489</v>
      </c>
      <c r="C908" s="24" t="s">
        <v>14</v>
      </c>
      <c r="D908" s="25">
        <v>8</v>
      </c>
      <c r="E908" s="25">
        <v>2</v>
      </c>
      <c r="F908" s="28" t="s">
        <v>801</v>
      </c>
      <c r="G908" s="2">
        <v>5.9</v>
      </c>
      <c r="H908" s="65">
        <v>10</v>
      </c>
      <c r="I908" s="27">
        <v>0.8</v>
      </c>
      <c r="J908" s="26">
        <v>3</v>
      </c>
      <c r="K908" s="64"/>
      <c r="L908" s="6">
        <f t="shared" si="77"/>
        <v>1105.9589755087911</v>
      </c>
      <c r="M908" s="6">
        <f t="shared" si="78"/>
        <v>1238.9069992537816</v>
      </c>
      <c r="N908" s="74">
        <f t="shared" si="75"/>
        <v>132.94802374499045</v>
      </c>
      <c r="O908" s="78">
        <f t="shared" si="76"/>
        <v>0.12021062868433104</v>
      </c>
    </row>
    <row r="909" spans="2:15" x14ac:dyDescent="0.2">
      <c r="B909" s="81">
        <v>41489</v>
      </c>
      <c r="C909" s="24" t="s">
        <v>14</v>
      </c>
      <c r="D909" s="25">
        <v>8</v>
      </c>
      <c r="E909" s="25">
        <v>10</v>
      </c>
      <c r="F909" s="28" t="s">
        <v>351</v>
      </c>
      <c r="G909" s="2">
        <v>6</v>
      </c>
      <c r="H909" s="65">
        <v>15</v>
      </c>
      <c r="I909" s="27">
        <v>0.8</v>
      </c>
      <c r="J909" s="26">
        <v>2</v>
      </c>
      <c r="K909" s="64"/>
      <c r="L909" s="6">
        <f t="shared" si="77"/>
        <v>1106.7589755087911</v>
      </c>
      <c r="M909" s="6">
        <f t="shared" si="78"/>
        <v>1238.9069992537816</v>
      </c>
      <c r="N909" s="74">
        <f t="shared" si="75"/>
        <v>132.1480237449905</v>
      </c>
      <c r="O909" s="78">
        <f t="shared" si="76"/>
        <v>0.11940090540873217</v>
      </c>
    </row>
    <row r="910" spans="2:15" x14ac:dyDescent="0.2">
      <c r="B910" s="84">
        <v>41496</v>
      </c>
      <c r="C910" s="29" t="s">
        <v>17</v>
      </c>
      <c r="D910" s="30">
        <v>1</v>
      </c>
      <c r="E910" s="30">
        <v>7</v>
      </c>
      <c r="F910" s="31" t="s">
        <v>802</v>
      </c>
      <c r="G910" s="2">
        <v>5</v>
      </c>
      <c r="H910" s="66">
        <v>10</v>
      </c>
      <c r="I910" s="32">
        <f t="shared" ref="I910:I941" si="79">ROUND(5/G910,1)</f>
        <v>1</v>
      </c>
      <c r="J910" s="33">
        <v>1</v>
      </c>
      <c r="K910" s="64">
        <f>I910*H910</f>
        <v>10</v>
      </c>
      <c r="L910" s="6">
        <f t="shared" si="77"/>
        <v>1107.7589755087911</v>
      </c>
      <c r="M910" s="6">
        <f t="shared" si="78"/>
        <v>1248.9069992537816</v>
      </c>
      <c r="N910" s="74">
        <f t="shared" si="75"/>
        <v>141.1480237449905</v>
      </c>
      <c r="O910" s="78">
        <f t="shared" si="76"/>
        <v>0.12741763042828116</v>
      </c>
    </row>
    <row r="911" spans="2:15" x14ac:dyDescent="0.2">
      <c r="B911" s="84">
        <v>41496</v>
      </c>
      <c r="C911" s="29" t="s">
        <v>17</v>
      </c>
      <c r="D911" s="30">
        <v>3</v>
      </c>
      <c r="E911" s="30">
        <v>5</v>
      </c>
      <c r="F911" s="31" t="s">
        <v>108</v>
      </c>
      <c r="G911" s="2">
        <v>5.9</v>
      </c>
      <c r="H911" s="66">
        <v>6.5</v>
      </c>
      <c r="I911" s="32">
        <f t="shared" si="79"/>
        <v>0.8</v>
      </c>
      <c r="J911" s="26">
        <v>2</v>
      </c>
      <c r="K911" s="64"/>
      <c r="L911" s="6">
        <f t="shared" si="77"/>
        <v>1108.558975508791</v>
      </c>
      <c r="M911" s="6">
        <f t="shared" si="78"/>
        <v>1248.9069992537816</v>
      </c>
      <c r="N911" s="74">
        <f t="shared" si="75"/>
        <v>140.34802374499054</v>
      </c>
      <c r="O911" s="78">
        <f t="shared" si="76"/>
        <v>0.12660402093679821</v>
      </c>
    </row>
    <row r="912" spans="2:15" x14ac:dyDescent="0.2">
      <c r="B912" s="84">
        <v>41496</v>
      </c>
      <c r="C912" s="29" t="s">
        <v>17</v>
      </c>
      <c r="D912" s="30">
        <v>4</v>
      </c>
      <c r="E912" s="30">
        <v>5</v>
      </c>
      <c r="F912" s="31" t="s">
        <v>803</v>
      </c>
      <c r="G912" s="2">
        <v>4.0999999999999996</v>
      </c>
      <c r="H912" s="66">
        <v>16</v>
      </c>
      <c r="I912" s="32">
        <f t="shared" si="79"/>
        <v>1.2</v>
      </c>
      <c r="J912" s="26"/>
      <c r="K912" s="64"/>
      <c r="L912" s="6">
        <f t="shared" si="77"/>
        <v>1109.7589755087911</v>
      </c>
      <c r="M912" s="6">
        <f t="shared" si="78"/>
        <v>1248.9069992537816</v>
      </c>
      <c r="N912" s="74">
        <f t="shared" si="75"/>
        <v>139.1480237449905</v>
      </c>
      <c r="O912" s="78">
        <f t="shared" si="76"/>
        <v>0.12538580612172595</v>
      </c>
    </row>
    <row r="913" spans="2:15" x14ac:dyDescent="0.2">
      <c r="B913" s="84">
        <v>41496</v>
      </c>
      <c r="C913" s="29" t="s">
        <v>30</v>
      </c>
      <c r="D913" s="30">
        <v>3</v>
      </c>
      <c r="E913" s="30">
        <v>6</v>
      </c>
      <c r="F913" s="31" t="s">
        <v>804</v>
      </c>
      <c r="G913" s="2">
        <v>5</v>
      </c>
      <c r="H913" s="66">
        <v>13</v>
      </c>
      <c r="I913" s="32">
        <f t="shared" si="79"/>
        <v>1</v>
      </c>
      <c r="J913" s="26"/>
      <c r="K913" s="64"/>
      <c r="L913" s="6">
        <f t="shared" si="77"/>
        <v>1110.7589755087911</v>
      </c>
      <c r="M913" s="6">
        <f t="shared" si="78"/>
        <v>1248.9069992537816</v>
      </c>
      <c r="N913" s="74">
        <f t="shared" si="75"/>
        <v>138.1480237449905</v>
      </c>
      <c r="O913" s="78">
        <f t="shared" si="76"/>
        <v>0.12437263780084316</v>
      </c>
    </row>
    <row r="914" spans="2:15" x14ac:dyDescent="0.2">
      <c r="B914" s="84">
        <v>41496</v>
      </c>
      <c r="C914" s="29" t="s">
        <v>17</v>
      </c>
      <c r="D914" s="30">
        <v>5</v>
      </c>
      <c r="E914" s="30">
        <v>4</v>
      </c>
      <c r="F914" s="31" t="s">
        <v>805</v>
      </c>
      <c r="G914" s="2">
        <v>4.2</v>
      </c>
      <c r="H914" s="66">
        <v>4.8</v>
      </c>
      <c r="I914" s="32">
        <f t="shared" si="79"/>
        <v>1.2</v>
      </c>
      <c r="J914" s="26"/>
      <c r="K914" s="64"/>
      <c r="L914" s="6">
        <f t="shared" si="77"/>
        <v>1111.9589755087911</v>
      </c>
      <c r="M914" s="6">
        <f t="shared" si="78"/>
        <v>1248.9069992537816</v>
      </c>
      <c r="N914" s="74">
        <f t="shared" si="75"/>
        <v>136.94802374499045</v>
      </c>
      <c r="O914" s="78">
        <f t="shared" si="76"/>
        <v>0.12315924126816651</v>
      </c>
    </row>
    <row r="915" spans="2:15" x14ac:dyDescent="0.2">
      <c r="B915" s="84">
        <v>41496</v>
      </c>
      <c r="C915" s="29" t="s">
        <v>17</v>
      </c>
      <c r="D915" s="30">
        <v>5</v>
      </c>
      <c r="E915" s="30">
        <v>5</v>
      </c>
      <c r="F915" s="31" t="s">
        <v>26</v>
      </c>
      <c r="G915" s="2">
        <v>5</v>
      </c>
      <c r="H915" s="66">
        <v>8.5</v>
      </c>
      <c r="I915" s="32">
        <f t="shared" si="79"/>
        <v>1</v>
      </c>
      <c r="J915" s="26"/>
      <c r="K915" s="64"/>
      <c r="L915" s="6">
        <f t="shared" si="77"/>
        <v>1112.9589755087911</v>
      </c>
      <c r="M915" s="6">
        <f t="shared" si="78"/>
        <v>1248.9069992537816</v>
      </c>
      <c r="N915" s="74">
        <f t="shared" si="75"/>
        <v>135.94802374499045</v>
      </c>
      <c r="O915" s="78">
        <f t="shared" si="76"/>
        <v>0.12215007627108769</v>
      </c>
    </row>
    <row r="916" spans="2:15" x14ac:dyDescent="0.2">
      <c r="B916" s="84">
        <v>41496</v>
      </c>
      <c r="C916" s="29" t="s">
        <v>30</v>
      </c>
      <c r="D916" s="30">
        <v>5</v>
      </c>
      <c r="E916" s="30">
        <v>4</v>
      </c>
      <c r="F916" s="31" t="s">
        <v>806</v>
      </c>
      <c r="G916" s="2">
        <v>3</v>
      </c>
      <c r="H916" s="66">
        <v>5</v>
      </c>
      <c r="I916" s="32">
        <f t="shared" si="79"/>
        <v>1.7</v>
      </c>
      <c r="J916" s="33">
        <v>1</v>
      </c>
      <c r="K916" s="64">
        <f>I916*H916</f>
        <v>8.5</v>
      </c>
      <c r="L916" s="6">
        <f t="shared" si="77"/>
        <v>1114.6589755087912</v>
      </c>
      <c r="M916" s="6">
        <f t="shared" si="78"/>
        <v>1257.4069992537816</v>
      </c>
      <c r="N916" s="74">
        <f t="shared" si="75"/>
        <v>142.74802374499041</v>
      </c>
      <c r="O916" s="78">
        <f t="shared" si="76"/>
        <v>0.12806430207035513</v>
      </c>
    </row>
    <row r="917" spans="2:15" x14ac:dyDescent="0.2">
      <c r="B917" s="84">
        <v>41496</v>
      </c>
      <c r="C917" s="29" t="s">
        <v>17</v>
      </c>
      <c r="D917" s="30">
        <v>8</v>
      </c>
      <c r="E917" s="30">
        <v>12</v>
      </c>
      <c r="F917" s="31" t="s">
        <v>807</v>
      </c>
      <c r="G917" s="2">
        <v>4.5999999999999996</v>
      </c>
      <c r="H917" s="66">
        <v>17</v>
      </c>
      <c r="I917" s="32">
        <f t="shared" si="79"/>
        <v>1.1000000000000001</v>
      </c>
      <c r="J917" s="26"/>
      <c r="K917" s="64"/>
      <c r="L917" s="6">
        <f t="shared" si="77"/>
        <v>1115.7589755087911</v>
      </c>
      <c r="M917" s="6">
        <f t="shared" si="78"/>
        <v>1257.4069992537816</v>
      </c>
      <c r="N917" s="74">
        <f t="shared" si="75"/>
        <v>141.6480237449905</v>
      </c>
      <c r="O917" s="78">
        <f t="shared" si="76"/>
        <v>0.12695217054417901</v>
      </c>
    </row>
    <row r="918" spans="2:15" x14ac:dyDescent="0.2">
      <c r="B918" s="84">
        <v>41496</v>
      </c>
      <c r="C918" s="29" t="s">
        <v>17</v>
      </c>
      <c r="D918" s="30">
        <v>8</v>
      </c>
      <c r="E918" s="30">
        <v>3</v>
      </c>
      <c r="F918" s="31" t="s">
        <v>325</v>
      </c>
      <c r="G918" s="2">
        <v>6</v>
      </c>
      <c r="H918" s="66">
        <v>7.5</v>
      </c>
      <c r="I918" s="32">
        <f t="shared" si="79"/>
        <v>0.8</v>
      </c>
      <c r="J918" s="26">
        <v>3</v>
      </c>
      <c r="K918" s="64"/>
      <c r="L918" s="6">
        <f t="shared" si="77"/>
        <v>1116.558975508791</v>
      </c>
      <c r="M918" s="6">
        <f t="shared" si="78"/>
        <v>1257.4069992537816</v>
      </c>
      <c r="N918" s="74">
        <f t="shared" si="75"/>
        <v>140.84802374499054</v>
      </c>
      <c r="O918" s="78">
        <f t="shared" si="76"/>
        <v>0.12614472395496104</v>
      </c>
    </row>
    <row r="919" spans="2:15" x14ac:dyDescent="0.2">
      <c r="B919" s="84">
        <v>41496</v>
      </c>
      <c r="C919" s="29" t="s">
        <v>242</v>
      </c>
      <c r="D919" s="30">
        <v>7</v>
      </c>
      <c r="E919" s="30">
        <v>6</v>
      </c>
      <c r="F919" s="31" t="s">
        <v>808</v>
      </c>
      <c r="G919" s="2">
        <v>3.7</v>
      </c>
      <c r="H919" s="66">
        <v>4.2</v>
      </c>
      <c r="I919" s="32">
        <f t="shared" si="79"/>
        <v>1.4</v>
      </c>
      <c r="J919" s="26">
        <v>2</v>
      </c>
      <c r="K919" s="64"/>
      <c r="L919" s="6">
        <f t="shared" si="77"/>
        <v>1117.9589755087911</v>
      </c>
      <c r="M919" s="6">
        <f t="shared" si="78"/>
        <v>1257.4069992537816</v>
      </c>
      <c r="N919" s="74">
        <f t="shared" si="75"/>
        <v>139.44802374499045</v>
      </c>
      <c r="O919" s="78">
        <f t="shared" si="76"/>
        <v>0.12473447308880602</v>
      </c>
    </row>
    <row r="920" spans="2:15" x14ac:dyDescent="0.2">
      <c r="B920" s="84">
        <v>41496</v>
      </c>
      <c r="C920" s="29" t="s">
        <v>372</v>
      </c>
      <c r="D920" s="30">
        <v>4</v>
      </c>
      <c r="E920" s="30">
        <v>6</v>
      </c>
      <c r="F920" s="31" t="s">
        <v>480</v>
      </c>
      <c r="G920" s="2">
        <v>3.7</v>
      </c>
      <c r="H920" s="66">
        <v>4.4000000000000004</v>
      </c>
      <c r="I920" s="32">
        <f t="shared" si="79"/>
        <v>1.4</v>
      </c>
      <c r="J920" s="26"/>
      <c r="K920" s="64"/>
      <c r="L920" s="6">
        <f t="shared" si="77"/>
        <v>1119.3589755087912</v>
      </c>
      <c r="M920" s="6">
        <f t="shared" si="78"/>
        <v>1257.4069992537816</v>
      </c>
      <c r="N920" s="74">
        <f t="shared" si="75"/>
        <v>138.04802374499036</v>
      </c>
      <c r="O920" s="78">
        <f t="shared" si="76"/>
        <v>0.12332774986884103</v>
      </c>
    </row>
    <row r="921" spans="2:15" x14ac:dyDescent="0.2">
      <c r="B921" s="84">
        <v>41496</v>
      </c>
      <c r="C921" s="29" t="s">
        <v>17</v>
      </c>
      <c r="D921" s="30">
        <v>9</v>
      </c>
      <c r="E921" s="30">
        <v>2</v>
      </c>
      <c r="F921" s="31" t="s">
        <v>809</v>
      </c>
      <c r="G921" s="2">
        <v>5.5</v>
      </c>
      <c r="H921" s="66">
        <v>12</v>
      </c>
      <c r="I921" s="32">
        <f t="shared" si="79"/>
        <v>0.9</v>
      </c>
      <c r="J921" s="26">
        <v>2</v>
      </c>
      <c r="K921" s="64"/>
      <c r="L921" s="6">
        <f t="shared" si="77"/>
        <v>1120.2589755087913</v>
      </c>
      <c r="M921" s="6">
        <f t="shared" si="78"/>
        <v>1257.4069992537816</v>
      </c>
      <c r="N921" s="74">
        <f t="shared" si="75"/>
        <v>137.14802374499027</v>
      </c>
      <c r="O921" s="78">
        <f t="shared" si="76"/>
        <v>0.12242528445951646</v>
      </c>
    </row>
    <row r="922" spans="2:15" x14ac:dyDescent="0.2">
      <c r="B922" s="84">
        <v>41496</v>
      </c>
      <c r="C922" s="29" t="s">
        <v>30</v>
      </c>
      <c r="D922" s="30">
        <v>8</v>
      </c>
      <c r="E922" s="30">
        <v>2</v>
      </c>
      <c r="F922" s="31" t="s">
        <v>810</v>
      </c>
      <c r="G922" s="2">
        <v>4.2</v>
      </c>
      <c r="H922" s="66">
        <v>9.5</v>
      </c>
      <c r="I922" s="32">
        <f t="shared" si="79"/>
        <v>1.2</v>
      </c>
      <c r="J922" s="26"/>
      <c r="K922" s="64"/>
      <c r="L922" s="6">
        <f t="shared" si="77"/>
        <v>1121.4589755087914</v>
      </c>
      <c r="M922" s="6">
        <f t="shared" si="78"/>
        <v>1257.4069992537816</v>
      </c>
      <c r="N922" s="74">
        <f t="shared" si="75"/>
        <v>135.94802374499022</v>
      </c>
      <c r="O922" s="78">
        <f t="shared" si="76"/>
        <v>0.12122425047542409</v>
      </c>
    </row>
    <row r="923" spans="2:15" x14ac:dyDescent="0.2">
      <c r="B923" s="84">
        <v>41496</v>
      </c>
      <c r="C923" s="29" t="s">
        <v>372</v>
      </c>
      <c r="D923" s="30">
        <v>5</v>
      </c>
      <c r="E923" s="30">
        <v>7</v>
      </c>
      <c r="F923" s="31" t="s">
        <v>811</v>
      </c>
      <c r="G923" s="2">
        <v>5.6</v>
      </c>
      <c r="H923" s="66">
        <v>7</v>
      </c>
      <c r="I923" s="32">
        <f t="shared" si="79"/>
        <v>0.9</v>
      </c>
      <c r="J923" s="26"/>
      <c r="K923" s="64"/>
      <c r="L923" s="6">
        <f t="shared" si="77"/>
        <v>1122.3589755087914</v>
      </c>
      <c r="M923" s="6">
        <f t="shared" si="78"/>
        <v>1257.4069992537816</v>
      </c>
      <c r="N923" s="74">
        <f t="shared" si="75"/>
        <v>135.04802374499013</v>
      </c>
      <c r="O923" s="78">
        <f t="shared" si="76"/>
        <v>0.12032516039154917</v>
      </c>
    </row>
    <row r="924" spans="2:15" x14ac:dyDescent="0.2">
      <c r="B924" s="84">
        <v>41496</v>
      </c>
      <c r="C924" s="29" t="s">
        <v>372</v>
      </c>
      <c r="D924" s="30">
        <v>5</v>
      </c>
      <c r="E924" s="30">
        <v>6</v>
      </c>
      <c r="F924" s="31" t="s">
        <v>812</v>
      </c>
      <c r="G924" s="2">
        <v>5.9</v>
      </c>
      <c r="H924" s="66">
        <v>10</v>
      </c>
      <c r="I924" s="32">
        <f t="shared" si="79"/>
        <v>0.8</v>
      </c>
      <c r="J924" s="26"/>
      <c r="K924" s="64"/>
      <c r="L924" s="6">
        <f t="shared" si="77"/>
        <v>1123.1589755087914</v>
      </c>
      <c r="M924" s="6">
        <f t="shared" si="78"/>
        <v>1257.4069992537816</v>
      </c>
      <c r="N924" s="74">
        <f t="shared" si="75"/>
        <v>134.24802374499018</v>
      </c>
      <c r="O924" s="78">
        <f t="shared" si="76"/>
        <v>0.11952717885210842</v>
      </c>
    </row>
    <row r="925" spans="2:15" x14ac:dyDescent="0.2">
      <c r="B925" s="84">
        <v>41496</v>
      </c>
      <c r="C925" s="29" t="s">
        <v>372</v>
      </c>
      <c r="D925" s="30">
        <v>6</v>
      </c>
      <c r="E925" s="30">
        <v>8</v>
      </c>
      <c r="F925" s="31" t="s">
        <v>166</v>
      </c>
      <c r="G925" s="2">
        <v>4.5999999999999996</v>
      </c>
      <c r="H925" s="66">
        <v>18</v>
      </c>
      <c r="I925" s="32">
        <f t="shared" si="79"/>
        <v>1.1000000000000001</v>
      </c>
      <c r="J925" s="26"/>
      <c r="K925" s="64"/>
      <c r="L925" s="6">
        <f t="shared" si="77"/>
        <v>1124.2589755087913</v>
      </c>
      <c r="M925" s="6">
        <f t="shared" si="78"/>
        <v>1257.4069992537816</v>
      </c>
      <c r="N925" s="74">
        <f t="shared" si="75"/>
        <v>133.14802374499027</v>
      </c>
      <c r="O925" s="78">
        <f t="shared" si="76"/>
        <v>0.11843180854725505</v>
      </c>
    </row>
    <row r="926" spans="2:15" x14ac:dyDescent="0.2">
      <c r="B926" s="84">
        <v>41496</v>
      </c>
      <c r="C926" s="29" t="s">
        <v>372</v>
      </c>
      <c r="D926" s="30">
        <v>7</v>
      </c>
      <c r="E926" s="30">
        <v>8</v>
      </c>
      <c r="F926" s="31" t="s">
        <v>791</v>
      </c>
      <c r="G926" s="2">
        <v>4.5</v>
      </c>
      <c r="H926" s="66">
        <v>5.5</v>
      </c>
      <c r="I926" s="32">
        <f t="shared" si="79"/>
        <v>1.1000000000000001</v>
      </c>
      <c r="J926" s="26">
        <v>3</v>
      </c>
      <c r="K926" s="64"/>
      <c r="L926" s="6">
        <f t="shared" si="77"/>
        <v>1125.3589755087912</v>
      </c>
      <c r="M926" s="6">
        <f t="shared" si="78"/>
        <v>1257.4069992537816</v>
      </c>
      <c r="N926" s="74">
        <f t="shared" si="75"/>
        <v>132.04802374499036</v>
      </c>
      <c r="O926" s="78">
        <f t="shared" si="76"/>
        <v>0.11733857961659702</v>
      </c>
    </row>
    <row r="927" spans="2:15" x14ac:dyDescent="0.2">
      <c r="B927" s="84">
        <v>41496</v>
      </c>
      <c r="C927" s="29" t="s">
        <v>372</v>
      </c>
      <c r="D927" s="30">
        <v>8</v>
      </c>
      <c r="E927" s="30">
        <v>12</v>
      </c>
      <c r="F927" s="31" t="s">
        <v>552</v>
      </c>
      <c r="G927" s="2">
        <v>3.6</v>
      </c>
      <c r="H927" s="66">
        <v>6</v>
      </c>
      <c r="I927" s="32">
        <f t="shared" si="79"/>
        <v>1.4</v>
      </c>
      <c r="J927" s="26"/>
      <c r="K927" s="64"/>
      <c r="L927" s="6">
        <f t="shared" si="77"/>
        <v>1126.7589755087913</v>
      </c>
      <c r="M927" s="6">
        <f t="shared" si="78"/>
        <v>1257.4069992537816</v>
      </c>
      <c r="N927" s="74">
        <f t="shared" si="75"/>
        <v>130.64802374499027</v>
      </c>
      <c r="O927" s="78">
        <f t="shared" si="76"/>
        <v>0.1159502844749879</v>
      </c>
    </row>
    <row r="928" spans="2:15" x14ac:dyDescent="0.2">
      <c r="B928" s="81">
        <v>41500</v>
      </c>
      <c r="C928" s="24" t="s">
        <v>372</v>
      </c>
      <c r="D928" s="25">
        <v>3</v>
      </c>
      <c r="E928" s="25">
        <v>12</v>
      </c>
      <c r="F928" s="28" t="s">
        <v>813</v>
      </c>
      <c r="G928" s="2">
        <v>4.8</v>
      </c>
      <c r="H928" s="65">
        <v>10</v>
      </c>
      <c r="I928" s="27">
        <f t="shared" si="79"/>
        <v>1</v>
      </c>
      <c r="J928" s="26"/>
      <c r="K928" s="67"/>
      <c r="L928" s="6">
        <f t="shared" si="77"/>
        <v>1127.7589755087913</v>
      </c>
      <c r="M928" s="6">
        <f t="shared" si="78"/>
        <v>1257.4069992537816</v>
      </c>
      <c r="N928" s="74">
        <f t="shared" si="75"/>
        <v>129.64802374499027</v>
      </c>
      <c r="O928" s="78">
        <f t="shared" si="76"/>
        <v>0.11496075541008152</v>
      </c>
    </row>
    <row r="929" spans="2:15" x14ac:dyDescent="0.2">
      <c r="B929" s="81">
        <v>41500</v>
      </c>
      <c r="C929" s="24" t="s">
        <v>372</v>
      </c>
      <c r="D929" s="25">
        <v>5</v>
      </c>
      <c r="E929" s="25">
        <v>10</v>
      </c>
      <c r="F929" s="28" t="s">
        <v>814</v>
      </c>
      <c r="G929" s="2">
        <v>5.6</v>
      </c>
      <c r="H929" s="65">
        <v>9</v>
      </c>
      <c r="I929" s="27">
        <f t="shared" si="79"/>
        <v>0.9</v>
      </c>
      <c r="J929" s="26"/>
      <c r="K929" s="67"/>
      <c r="L929" s="6">
        <f t="shared" si="77"/>
        <v>1128.6589755087914</v>
      </c>
      <c r="M929" s="6">
        <f t="shared" si="78"/>
        <v>1257.4069992537816</v>
      </c>
      <c r="N929" s="74">
        <f t="shared" si="75"/>
        <v>128.74802374499018</v>
      </c>
      <c r="O929" s="78">
        <f t="shared" si="76"/>
        <v>0.11407167845978586</v>
      </c>
    </row>
    <row r="930" spans="2:15" x14ac:dyDescent="0.2">
      <c r="B930" s="81">
        <v>41500</v>
      </c>
      <c r="C930" s="24" t="s">
        <v>372</v>
      </c>
      <c r="D930" s="25">
        <v>5</v>
      </c>
      <c r="E930" s="25">
        <v>3</v>
      </c>
      <c r="F930" s="28" t="s">
        <v>815</v>
      </c>
      <c r="G930" s="2">
        <v>5.8</v>
      </c>
      <c r="H930" s="65">
        <v>18</v>
      </c>
      <c r="I930" s="27">
        <f t="shared" si="79"/>
        <v>0.9</v>
      </c>
      <c r="J930" s="26"/>
      <c r="K930" s="67"/>
      <c r="L930" s="6">
        <f t="shared" si="77"/>
        <v>1129.5589755087915</v>
      </c>
      <c r="M930" s="6">
        <f t="shared" si="78"/>
        <v>1257.4069992537816</v>
      </c>
      <c r="N930" s="74">
        <f t="shared" si="75"/>
        <v>127.84802374499009</v>
      </c>
      <c r="O930" s="78">
        <f t="shared" si="76"/>
        <v>0.1131840182912123</v>
      </c>
    </row>
    <row r="931" spans="2:15" x14ac:dyDescent="0.2">
      <c r="B931" s="81">
        <v>41500</v>
      </c>
      <c r="C931" s="24" t="s">
        <v>30</v>
      </c>
      <c r="D931" s="25">
        <v>4</v>
      </c>
      <c r="E931" s="25">
        <v>8</v>
      </c>
      <c r="F931" s="28" t="s">
        <v>816</v>
      </c>
      <c r="G931" s="2">
        <v>4.2</v>
      </c>
      <c r="H931" s="65">
        <v>7</v>
      </c>
      <c r="I931" s="27">
        <f t="shared" si="79"/>
        <v>1.2</v>
      </c>
      <c r="J931" s="26"/>
      <c r="K931" s="67"/>
      <c r="L931" s="6">
        <f t="shared" si="77"/>
        <v>1130.7589755087915</v>
      </c>
      <c r="M931" s="6">
        <f t="shared" si="78"/>
        <v>1257.4069992537816</v>
      </c>
      <c r="N931" s="74">
        <f t="shared" si="75"/>
        <v>126.64802374499004</v>
      </c>
      <c r="O931" s="78">
        <f t="shared" si="76"/>
        <v>0.11200266943537109</v>
      </c>
    </row>
    <row r="932" spans="2:15" x14ac:dyDescent="0.2">
      <c r="B932" s="81">
        <v>41500</v>
      </c>
      <c r="C932" s="24" t="s">
        <v>75</v>
      </c>
      <c r="D932" s="25">
        <v>3</v>
      </c>
      <c r="E932" s="25">
        <v>1</v>
      </c>
      <c r="F932" s="28" t="s">
        <v>817</v>
      </c>
      <c r="G932" s="2">
        <v>4.8</v>
      </c>
      <c r="H932" s="65">
        <v>5.5</v>
      </c>
      <c r="I932" s="27">
        <f t="shared" si="79"/>
        <v>1</v>
      </c>
      <c r="J932" s="26">
        <v>3</v>
      </c>
      <c r="K932" s="67"/>
      <c r="L932" s="6">
        <f t="shared" si="77"/>
        <v>1131.7589755087915</v>
      </c>
      <c r="M932" s="6">
        <f t="shared" si="78"/>
        <v>1257.4069992537816</v>
      </c>
      <c r="N932" s="74">
        <f t="shared" si="75"/>
        <v>125.64802374499004</v>
      </c>
      <c r="O932" s="78">
        <f t="shared" si="76"/>
        <v>0.1110201257193511</v>
      </c>
    </row>
    <row r="933" spans="2:15" x14ac:dyDescent="0.2">
      <c r="B933" s="81">
        <v>41500</v>
      </c>
      <c r="C933" s="24" t="s">
        <v>75</v>
      </c>
      <c r="D933" s="25">
        <v>3</v>
      </c>
      <c r="E933" s="25">
        <v>8</v>
      </c>
      <c r="F933" s="28" t="s">
        <v>818</v>
      </c>
      <c r="G933" s="2">
        <v>4.8</v>
      </c>
      <c r="H933" s="65">
        <v>6.5</v>
      </c>
      <c r="I933" s="27">
        <f t="shared" si="79"/>
        <v>1</v>
      </c>
      <c r="J933" s="26"/>
      <c r="K933" s="67"/>
      <c r="L933" s="6">
        <f t="shared" si="77"/>
        <v>1132.7589755087915</v>
      </c>
      <c r="M933" s="6">
        <f t="shared" si="78"/>
        <v>1257.4069992537816</v>
      </c>
      <c r="N933" s="74">
        <f t="shared" si="75"/>
        <v>124.64802374499004</v>
      </c>
      <c r="O933" s="78">
        <f t="shared" si="76"/>
        <v>0.11003931678316914</v>
      </c>
    </row>
    <row r="934" spans="2:15" x14ac:dyDescent="0.2">
      <c r="B934" s="81">
        <v>41500</v>
      </c>
      <c r="C934" s="24" t="s">
        <v>372</v>
      </c>
      <c r="D934" s="25">
        <v>6</v>
      </c>
      <c r="E934" s="25">
        <v>11</v>
      </c>
      <c r="F934" s="28" t="s">
        <v>819</v>
      </c>
      <c r="G934" s="2">
        <v>5.7</v>
      </c>
      <c r="H934" s="65">
        <v>12</v>
      </c>
      <c r="I934" s="27">
        <f t="shared" si="79"/>
        <v>0.9</v>
      </c>
      <c r="J934" s="26"/>
      <c r="K934" s="67"/>
      <c r="L934" s="6">
        <f t="shared" si="77"/>
        <v>1133.6589755087916</v>
      </c>
      <c r="M934" s="6">
        <f t="shared" si="78"/>
        <v>1257.4069992537816</v>
      </c>
      <c r="N934" s="74">
        <f t="shared" si="75"/>
        <v>123.74802374498995</v>
      </c>
      <c r="O934" s="78">
        <f t="shared" si="76"/>
        <v>0.10915806818311587</v>
      </c>
    </row>
    <row r="935" spans="2:15" x14ac:dyDescent="0.2">
      <c r="B935" s="81">
        <v>41500</v>
      </c>
      <c r="C935" s="24" t="s">
        <v>372</v>
      </c>
      <c r="D935" s="25">
        <v>7</v>
      </c>
      <c r="E935" s="25">
        <v>11</v>
      </c>
      <c r="F935" s="28" t="s">
        <v>820</v>
      </c>
      <c r="G935" s="2">
        <v>5.8</v>
      </c>
      <c r="H935" s="65">
        <v>19</v>
      </c>
      <c r="I935" s="27">
        <f t="shared" si="79"/>
        <v>0.9</v>
      </c>
      <c r="J935" s="26"/>
      <c r="K935" s="58"/>
      <c r="L935" s="6">
        <f t="shared" si="77"/>
        <v>1134.5589755087917</v>
      </c>
      <c r="M935" s="6">
        <f t="shared" si="78"/>
        <v>1257.4069992537816</v>
      </c>
      <c r="N935" s="74">
        <f t="shared" si="75"/>
        <v>122.84802374498986</v>
      </c>
      <c r="O935" s="78">
        <f t="shared" si="76"/>
        <v>0.10827821770119865</v>
      </c>
    </row>
    <row r="936" spans="2:15" x14ac:dyDescent="0.2">
      <c r="B936" s="81">
        <v>41500</v>
      </c>
      <c r="C936" s="24" t="s">
        <v>30</v>
      </c>
      <c r="D936" s="25">
        <v>6</v>
      </c>
      <c r="E936" s="25">
        <v>2</v>
      </c>
      <c r="F936" s="28" t="s">
        <v>821</v>
      </c>
      <c r="G936" s="2">
        <v>4.8</v>
      </c>
      <c r="H936" s="65">
        <v>11</v>
      </c>
      <c r="I936" s="27">
        <f t="shared" si="79"/>
        <v>1</v>
      </c>
      <c r="J936" s="26"/>
      <c r="K936" s="58"/>
      <c r="L936" s="6">
        <f t="shared" si="77"/>
        <v>1135.5589755087917</v>
      </c>
      <c r="M936" s="6">
        <f t="shared" si="78"/>
        <v>1257.4069992537816</v>
      </c>
      <c r="N936" s="74">
        <f t="shared" si="75"/>
        <v>121.84802374498986</v>
      </c>
      <c r="O936" s="78">
        <f t="shared" si="76"/>
        <v>0.10730224177955651</v>
      </c>
    </row>
    <row r="937" spans="2:15" x14ac:dyDescent="0.2">
      <c r="B937" s="81">
        <v>41500</v>
      </c>
      <c r="C937" s="24" t="s">
        <v>30</v>
      </c>
      <c r="D937" s="25">
        <v>6</v>
      </c>
      <c r="E937" s="25">
        <v>8</v>
      </c>
      <c r="F937" s="28" t="s">
        <v>822</v>
      </c>
      <c r="G937" s="2">
        <v>5.9</v>
      </c>
      <c r="H937" s="65">
        <v>6</v>
      </c>
      <c r="I937" s="27">
        <f t="shared" si="79"/>
        <v>0.8</v>
      </c>
      <c r="J937" s="26">
        <v>1</v>
      </c>
      <c r="K937" s="58">
        <f>I937*H937</f>
        <v>4.8000000000000007</v>
      </c>
      <c r="L937" s="6">
        <f t="shared" si="77"/>
        <v>1136.3589755087917</v>
      </c>
      <c r="M937" s="6">
        <f t="shared" si="78"/>
        <v>1262.2069992537815</v>
      </c>
      <c r="N937" s="74">
        <f t="shared" si="75"/>
        <v>125.84802374498986</v>
      </c>
      <c r="O937" s="78">
        <f t="shared" si="76"/>
        <v>0.11074671512903117</v>
      </c>
    </row>
    <row r="938" spans="2:15" x14ac:dyDescent="0.2">
      <c r="B938" s="81">
        <v>41500</v>
      </c>
      <c r="C938" s="24" t="s">
        <v>823</v>
      </c>
      <c r="D938" s="25">
        <v>7</v>
      </c>
      <c r="E938" s="25">
        <v>7</v>
      </c>
      <c r="F938" s="28" t="s">
        <v>824</v>
      </c>
      <c r="G938" s="2">
        <v>4</v>
      </c>
      <c r="H938" s="65">
        <v>26</v>
      </c>
      <c r="I938" s="27">
        <f t="shared" si="79"/>
        <v>1.3</v>
      </c>
      <c r="J938" s="26">
        <v>3</v>
      </c>
      <c r="K938" s="58"/>
      <c r="L938" s="6">
        <f t="shared" si="77"/>
        <v>1137.6589755087916</v>
      </c>
      <c r="M938" s="6">
        <f t="shared" si="78"/>
        <v>1262.2069992537815</v>
      </c>
      <c r="N938" s="74">
        <f t="shared" si="75"/>
        <v>124.54802374498991</v>
      </c>
      <c r="O938" s="78">
        <f t="shared" si="76"/>
        <v>0.10947746770009764</v>
      </c>
    </row>
    <row r="939" spans="2:15" x14ac:dyDescent="0.2">
      <c r="B939" s="81">
        <v>41500</v>
      </c>
      <c r="C939" s="24" t="s">
        <v>823</v>
      </c>
      <c r="D939" s="25">
        <v>7</v>
      </c>
      <c r="E939" s="25">
        <v>6</v>
      </c>
      <c r="F939" s="28" t="s">
        <v>825</v>
      </c>
      <c r="G939" s="2">
        <v>4.4000000000000004</v>
      </c>
      <c r="H939" s="65">
        <v>13</v>
      </c>
      <c r="I939" s="27">
        <f t="shared" si="79"/>
        <v>1.1000000000000001</v>
      </c>
      <c r="J939" s="26"/>
      <c r="K939" s="58"/>
      <c r="L939" s="6">
        <f t="shared" si="77"/>
        <v>1138.7589755087915</v>
      </c>
      <c r="M939" s="6">
        <f t="shared" si="78"/>
        <v>1262.2069992537815</v>
      </c>
      <c r="N939" s="74">
        <f t="shared" si="75"/>
        <v>123.44802374499</v>
      </c>
      <c r="O939" s="78">
        <f t="shared" si="76"/>
        <v>0.1084057525780063</v>
      </c>
    </row>
    <row r="940" spans="2:15" x14ac:dyDescent="0.2">
      <c r="B940" s="81">
        <v>41500</v>
      </c>
      <c r="C940" s="24" t="s">
        <v>30</v>
      </c>
      <c r="D940" s="25">
        <v>7</v>
      </c>
      <c r="E940" s="25">
        <v>5</v>
      </c>
      <c r="F940" s="28" t="s">
        <v>826</v>
      </c>
      <c r="G940" s="2">
        <v>3.8</v>
      </c>
      <c r="H940" s="65">
        <v>13</v>
      </c>
      <c r="I940" s="27">
        <f t="shared" si="79"/>
        <v>1.3</v>
      </c>
      <c r="J940" s="26"/>
      <c r="K940" s="58"/>
      <c r="L940" s="6">
        <f t="shared" si="77"/>
        <v>1140.0589755087915</v>
      </c>
      <c r="M940" s="6">
        <f t="shared" si="78"/>
        <v>1262.2069992537815</v>
      </c>
      <c r="N940" s="74">
        <f t="shared" si="75"/>
        <v>122.14802374499004</v>
      </c>
      <c r="O940" s="78">
        <f t="shared" si="76"/>
        <v>0.10714184649129856</v>
      </c>
    </row>
    <row r="941" spans="2:15" x14ac:dyDescent="0.2">
      <c r="B941" s="81">
        <v>41500</v>
      </c>
      <c r="C941" s="24" t="s">
        <v>75</v>
      </c>
      <c r="D941" s="25">
        <v>6</v>
      </c>
      <c r="E941" s="25">
        <v>7</v>
      </c>
      <c r="F941" s="28" t="s">
        <v>341</v>
      </c>
      <c r="G941" s="2">
        <v>4.3</v>
      </c>
      <c r="H941" s="65">
        <v>7</v>
      </c>
      <c r="I941" s="27">
        <f t="shared" si="79"/>
        <v>1.2</v>
      </c>
      <c r="J941" s="26"/>
      <c r="K941" s="58"/>
      <c r="L941" s="6">
        <f t="shared" si="77"/>
        <v>1141.2589755087915</v>
      </c>
      <c r="M941" s="6">
        <f t="shared" si="78"/>
        <v>1262.2069992537815</v>
      </c>
      <c r="N941" s="74">
        <f t="shared" si="75"/>
        <v>120.94802374499</v>
      </c>
      <c r="O941" s="78">
        <f t="shared" si="76"/>
        <v>0.10597771964165226</v>
      </c>
    </row>
    <row r="942" spans="2:15" x14ac:dyDescent="0.2">
      <c r="B942" s="81">
        <v>41500</v>
      </c>
      <c r="C942" s="24" t="s">
        <v>372</v>
      </c>
      <c r="D942" s="25">
        <v>9</v>
      </c>
      <c r="E942" s="25">
        <v>12</v>
      </c>
      <c r="F942" s="28" t="s">
        <v>827</v>
      </c>
      <c r="G942" s="2">
        <v>4.3</v>
      </c>
      <c r="H942" s="65">
        <v>10</v>
      </c>
      <c r="I942" s="27">
        <f t="shared" ref="I942:I973" si="80">ROUND(5/G942,1)</f>
        <v>1.2</v>
      </c>
      <c r="J942" s="26"/>
      <c r="K942" s="58"/>
      <c r="L942" s="6">
        <f t="shared" si="77"/>
        <v>1142.4589755087916</v>
      </c>
      <c r="M942" s="6">
        <f t="shared" si="78"/>
        <v>1262.2069992537815</v>
      </c>
      <c r="N942" s="74">
        <f t="shared" si="75"/>
        <v>119.74802374498995</v>
      </c>
      <c r="O942" s="78">
        <f t="shared" si="76"/>
        <v>0.10481603831040011</v>
      </c>
    </row>
    <row r="943" spans="2:15" x14ac:dyDescent="0.2">
      <c r="B943" s="81">
        <v>41500</v>
      </c>
      <c r="C943" s="24" t="s">
        <v>823</v>
      </c>
      <c r="D943" s="25">
        <v>8</v>
      </c>
      <c r="E943" s="25">
        <v>3</v>
      </c>
      <c r="F943" s="28" t="s">
        <v>828</v>
      </c>
      <c r="G943" s="2">
        <v>3.2</v>
      </c>
      <c r="H943" s="65">
        <v>5.5</v>
      </c>
      <c r="I943" s="27">
        <f t="shared" si="80"/>
        <v>1.6</v>
      </c>
      <c r="J943" s="26"/>
      <c r="K943" s="58"/>
      <c r="L943" s="6">
        <f t="shared" si="77"/>
        <v>1144.0589755087915</v>
      </c>
      <c r="M943" s="6">
        <f t="shared" si="78"/>
        <v>1262.2069992537815</v>
      </c>
      <c r="N943" s="74">
        <f t="shared" si="75"/>
        <v>118.14802374499004</v>
      </c>
      <c r="O943" s="78">
        <f t="shared" si="76"/>
        <v>0.10327092070795273</v>
      </c>
    </row>
    <row r="944" spans="2:15" x14ac:dyDescent="0.2">
      <c r="B944" s="81">
        <v>41500</v>
      </c>
      <c r="C944" s="24" t="s">
        <v>829</v>
      </c>
      <c r="D944" s="25">
        <v>8</v>
      </c>
      <c r="E944" s="25">
        <v>8</v>
      </c>
      <c r="F944" s="28" t="s">
        <v>830</v>
      </c>
      <c r="G944" s="2">
        <v>3.9</v>
      </c>
      <c r="H944" s="65">
        <v>6</v>
      </c>
      <c r="I944" s="27">
        <f t="shared" si="80"/>
        <v>1.3</v>
      </c>
      <c r="J944" s="26"/>
      <c r="K944" s="58"/>
      <c r="L944" s="6">
        <f t="shared" si="77"/>
        <v>1145.3589755087914</v>
      </c>
      <c r="M944" s="6">
        <f t="shared" si="78"/>
        <v>1262.2069992537815</v>
      </c>
      <c r="N944" s="74">
        <f t="shared" si="75"/>
        <v>116.84802374499009</v>
      </c>
      <c r="O944" s="78">
        <f t="shared" si="76"/>
        <v>0.10201869129552492</v>
      </c>
    </row>
    <row r="945" spans="2:15" x14ac:dyDescent="0.2">
      <c r="B945" s="81">
        <v>41500</v>
      </c>
      <c r="C945" s="24" t="s">
        <v>30</v>
      </c>
      <c r="D945" s="25">
        <v>8</v>
      </c>
      <c r="E945" s="25">
        <v>13</v>
      </c>
      <c r="F945" s="28" t="s">
        <v>831</v>
      </c>
      <c r="G945" s="2">
        <v>5.2</v>
      </c>
      <c r="H945" s="65">
        <v>34</v>
      </c>
      <c r="I945" s="27">
        <f t="shared" si="80"/>
        <v>1</v>
      </c>
      <c r="J945" s="26"/>
      <c r="K945" s="58"/>
      <c r="L945" s="6">
        <f t="shared" si="77"/>
        <v>1146.3589755087914</v>
      </c>
      <c r="M945" s="6">
        <f t="shared" si="78"/>
        <v>1262.2069992537815</v>
      </c>
      <c r="N945" s="74">
        <f t="shared" si="75"/>
        <v>115.84802374499009</v>
      </c>
      <c r="O945" s="78">
        <f t="shared" si="76"/>
        <v>0.10105737052704016</v>
      </c>
    </row>
    <row r="946" spans="2:15" x14ac:dyDescent="0.2">
      <c r="B946" s="81">
        <v>41503</v>
      </c>
      <c r="C946" s="24" t="s">
        <v>126</v>
      </c>
      <c r="D946" s="5">
        <v>3</v>
      </c>
      <c r="E946" s="5">
        <v>1</v>
      </c>
      <c r="F946" s="17" t="s">
        <v>832</v>
      </c>
      <c r="G946" s="2">
        <v>4</v>
      </c>
      <c r="H946" s="65">
        <v>21</v>
      </c>
      <c r="I946" s="27">
        <f t="shared" si="80"/>
        <v>1.3</v>
      </c>
      <c r="J946" s="26"/>
      <c r="K946" s="64"/>
      <c r="L946" s="6">
        <f t="shared" si="77"/>
        <v>1147.6589755087914</v>
      </c>
      <c r="M946" s="6">
        <f t="shared" si="78"/>
        <v>1262.2069992537815</v>
      </c>
      <c r="N946" s="74">
        <f t="shared" si="75"/>
        <v>114.54802374499013</v>
      </c>
      <c r="O946" s="78">
        <f t="shared" si="76"/>
        <v>9.9810158060418236E-2</v>
      </c>
    </row>
    <row r="947" spans="2:15" x14ac:dyDescent="0.2">
      <c r="B947" s="81">
        <v>41503</v>
      </c>
      <c r="C947" s="24" t="s">
        <v>126</v>
      </c>
      <c r="D947" s="5">
        <v>3</v>
      </c>
      <c r="E947" s="5">
        <v>11</v>
      </c>
      <c r="F947" s="17" t="s">
        <v>833</v>
      </c>
      <c r="G947" s="2">
        <v>5</v>
      </c>
      <c r="H947" s="65">
        <v>8</v>
      </c>
      <c r="I947" s="27">
        <f t="shared" si="80"/>
        <v>1</v>
      </c>
      <c r="J947" s="26"/>
      <c r="K947" s="64"/>
      <c r="L947" s="6">
        <f t="shared" si="77"/>
        <v>1148.6589755087914</v>
      </c>
      <c r="M947" s="6">
        <f t="shared" si="78"/>
        <v>1262.2069992537815</v>
      </c>
      <c r="N947" s="74">
        <f t="shared" si="75"/>
        <v>113.54802374499013</v>
      </c>
      <c r="O947" s="78">
        <f t="shared" si="76"/>
        <v>9.8852684883861841E-2</v>
      </c>
    </row>
    <row r="948" spans="2:15" x14ac:dyDescent="0.2">
      <c r="B948" s="81">
        <v>41503</v>
      </c>
      <c r="C948" s="24" t="s">
        <v>126</v>
      </c>
      <c r="D948" s="5">
        <v>3</v>
      </c>
      <c r="E948" s="5">
        <v>5</v>
      </c>
      <c r="F948" s="17" t="s">
        <v>834</v>
      </c>
      <c r="G948" s="2">
        <v>5.5</v>
      </c>
      <c r="H948" s="65">
        <v>12</v>
      </c>
      <c r="I948" s="27">
        <f t="shared" si="80"/>
        <v>0.9</v>
      </c>
      <c r="J948" s="26">
        <v>3</v>
      </c>
      <c r="K948" s="64"/>
      <c r="L948" s="6">
        <f t="shared" si="77"/>
        <v>1149.5589755087915</v>
      </c>
      <c r="M948" s="6">
        <f t="shared" si="78"/>
        <v>1262.2069992537815</v>
      </c>
      <c r="N948" s="74">
        <f t="shared" si="75"/>
        <v>112.64802374499004</v>
      </c>
      <c r="O948" s="78">
        <f t="shared" si="76"/>
        <v>9.7992383292151111E-2</v>
      </c>
    </row>
    <row r="949" spans="2:15" x14ac:dyDescent="0.2">
      <c r="B949" s="81">
        <v>41503</v>
      </c>
      <c r="C949" s="24" t="s">
        <v>14</v>
      </c>
      <c r="D949" s="5">
        <v>3</v>
      </c>
      <c r="E949" s="5">
        <v>5</v>
      </c>
      <c r="F949" s="17" t="s">
        <v>835</v>
      </c>
      <c r="G949" s="2">
        <v>4.8</v>
      </c>
      <c r="H949" s="65">
        <v>9</v>
      </c>
      <c r="I949" s="27">
        <f t="shared" si="80"/>
        <v>1</v>
      </c>
      <c r="J949" s="26"/>
      <c r="K949" s="64"/>
      <c r="L949" s="6">
        <f t="shared" si="77"/>
        <v>1150.5589755087915</v>
      </c>
      <c r="M949" s="6">
        <f t="shared" si="78"/>
        <v>1262.2069992537815</v>
      </c>
      <c r="N949" s="74">
        <f t="shared" si="75"/>
        <v>111.64802374499004</v>
      </c>
      <c r="O949" s="78">
        <f t="shared" si="76"/>
        <v>9.7038071165033407E-2</v>
      </c>
    </row>
    <row r="950" spans="2:15" x14ac:dyDescent="0.2">
      <c r="B950" s="81">
        <v>41503</v>
      </c>
      <c r="C950" s="24" t="s">
        <v>14</v>
      </c>
      <c r="D950" s="5">
        <v>3</v>
      </c>
      <c r="E950" s="5">
        <v>7</v>
      </c>
      <c r="F950" s="17" t="s">
        <v>836</v>
      </c>
      <c r="G950" s="2">
        <v>5.6</v>
      </c>
      <c r="H950" s="65">
        <v>11</v>
      </c>
      <c r="I950" s="27">
        <f t="shared" si="80"/>
        <v>0.9</v>
      </c>
      <c r="J950" s="26"/>
      <c r="K950" s="64"/>
      <c r="L950" s="6">
        <f t="shared" si="77"/>
        <v>1151.4589755087916</v>
      </c>
      <c r="M950" s="6">
        <f t="shared" si="78"/>
        <v>1262.2069992537815</v>
      </c>
      <c r="N950" s="74">
        <f t="shared" si="75"/>
        <v>110.74802374498995</v>
      </c>
      <c r="O950" s="78">
        <f t="shared" si="76"/>
        <v>9.618060747327456E-2</v>
      </c>
    </row>
    <row r="951" spans="2:15" x14ac:dyDescent="0.2">
      <c r="B951" s="81">
        <v>41503</v>
      </c>
      <c r="C951" s="24" t="s">
        <v>14</v>
      </c>
      <c r="D951" s="5">
        <v>3</v>
      </c>
      <c r="E951" s="5">
        <v>10</v>
      </c>
      <c r="F951" s="17" t="s">
        <v>837</v>
      </c>
      <c r="G951" s="2">
        <v>5.6</v>
      </c>
      <c r="H951" s="65">
        <v>9.5</v>
      </c>
      <c r="I951" s="27">
        <f t="shared" si="80"/>
        <v>0.9</v>
      </c>
      <c r="J951" s="26">
        <v>3</v>
      </c>
      <c r="K951" s="64"/>
      <c r="L951" s="6">
        <f t="shared" si="77"/>
        <v>1152.3589755087917</v>
      </c>
      <c r="M951" s="6">
        <f t="shared" si="78"/>
        <v>1262.2069992537815</v>
      </c>
      <c r="N951" s="74">
        <f t="shared" si="75"/>
        <v>109.84802374498986</v>
      </c>
      <c r="O951" s="78">
        <f t="shared" si="76"/>
        <v>9.5324483151172187E-2</v>
      </c>
    </row>
    <row r="952" spans="2:15" x14ac:dyDescent="0.2">
      <c r="B952" s="81">
        <v>41503</v>
      </c>
      <c r="C952" s="24" t="s">
        <v>14</v>
      </c>
      <c r="D952" s="5">
        <v>4</v>
      </c>
      <c r="E952" s="5">
        <v>3</v>
      </c>
      <c r="F952" s="17" t="s">
        <v>838</v>
      </c>
      <c r="G952" s="2">
        <v>4.0999999999999996</v>
      </c>
      <c r="H952" s="65">
        <v>4.4000000000000004</v>
      </c>
      <c r="I952" s="27">
        <f t="shared" si="80"/>
        <v>1.2</v>
      </c>
      <c r="J952" s="26"/>
      <c r="K952" s="64"/>
      <c r="L952" s="6">
        <f t="shared" si="77"/>
        <v>1153.5589755087917</v>
      </c>
      <c r="M952" s="6">
        <f t="shared" si="78"/>
        <v>1262.2069992537815</v>
      </c>
      <c r="N952" s="74">
        <f t="shared" si="75"/>
        <v>108.64802374498981</v>
      </c>
      <c r="O952" s="78">
        <f t="shared" si="76"/>
        <v>9.4185062100591119E-2</v>
      </c>
    </row>
    <row r="953" spans="2:15" x14ac:dyDescent="0.2">
      <c r="B953" s="81">
        <v>41503</v>
      </c>
      <c r="C953" s="24" t="s">
        <v>58</v>
      </c>
      <c r="D953" s="5">
        <v>5</v>
      </c>
      <c r="E953" s="5">
        <v>2</v>
      </c>
      <c r="F953" s="17" t="s">
        <v>839</v>
      </c>
      <c r="G953" s="2">
        <v>3.2</v>
      </c>
      <c r="H953" s="65">
        <v>24</v>
      </c>
      <c r="I953" s="27">
        <f t="shared" si="80"/>
        <v>1.6</v>
      </c>
      <c r="J953" s="26"/>
      <c r="K953" s="64"/>
      <c r="L953" s="6">
        <f t="shared" si="77"/>
        <v>1155.1589755087916</v>
      </c>
      <c r="M953" s="6">
        <f t="shared" si="78"/>
        <v>1262.2069992537815</v>
      </c>
      <c r="N953" s="74">
        <f t="shared" si="75"/>
        <v>107.04802374498991</v>
      </c>
      <c r="O953" s="78">
        <f t="shared" si="76"/>
        <v>9.266951650342363E-2</v>
      </c>
    </row>
    <row r="954" spans="2:15" x14ac:dyDescent="0.2">
      <c r="B954" s="81">
        <v>41503</v>
      </c>
      <c r="C954" s="24" t="s">
        <v>58</v>
      </c>
      <c r="D954" s="5">
        <v>5</v>
      </c>
      <c r="E954" s="5">
        <v>12</v>
      </c>
      <c r="F954" s="17" t="s">
        <v>840</v>
      </c>
      <c r="G954" s="2">
        <v>4.5</v>
      </c>
      <c r="H954" s="65">
        <v>7</v>
      </c>
      <c r="I954" s="27">
        <f t="shared" si="80"/>
        <v>1.1000000000000001</v>
      </c>
      <c r="J954" s="26">
        <v>2</v>
      </c>
      <c r="K954" s="64"/>
      <c r="L954" s="6">
        <f t="shared" si="77"/>
        <v>1156.2589755087915</v>
      </c>
      <c r="M954" s="6">
        <f t="shared" si="78"/>
        <v>1262.2069992537815</v>
      </c>
      <c r="N954" s="74">
        <f t="shared" si="75"/>
        <v>105.94802374499</v>
      </c>
      <c r="O954" s="78">
        <f t="shared" si="76"/>
        <v>9.1630011951578078E-2</v>
      </c>
    </row>
    <row r="955" spans="2:15" x14ac:dyDescent="0.2">
      <c r="B955" s="81">
        <v>41503</v>
      </c>
      <c r="C955" s="24" t="s">
        <v>14</v>
      </c>
      <c r="D955" s="5">
        <v>5</v>
      </c>
      <c r="E955" s="5">
        <v>7</v>
      </c>
      <c r="F955" s="17" t="s">
        <v>408</v>
      </c>
      <c r="G955" s="2">
        <v>5.2</v>
      </c>
      <c r="H955" s="65">
        <v>8</v>
      </c>
      <c r="I955" s="27">
        <f t="shared" si="80"/>
        <v>1</v>
      </c>
      <c r="J955" s="26"/>
      <c r="K955" s="64"/>
      <c r="L955" s="6">
        <f t="shared" si="77"/>
        <v>1157.2589755087915</v>
      </c>
      <c r="M955" s="6">
        <f t="shared" si="78"/>
        <v>1262.2069992537815</v>
      </c>
      <c r="N955" s="74">
        <f t="shared" si="75"/>
        <v>104.94802374499</v>
      </c>
      <c r="O955" s="78">
        <f t="shared" si="76"/>
        <v>9.0686722648963991E-2</v>
      </c>
    </row>
    <row r="956" spans="2:15" x14ac:dyDescent="0.2">
      <c r="B956" s="81">
        <v>41503</v>
      </c>
      <c r="C956" s="24" t="s">
        <v>58</v>
      </c>
      <c r="D956" s="5">
        <v>6</v>
      </c>
      <c r="E956" s="5">
        <v>11</v>
      </c>
      <c r="F956" s="17" t="s">
        <v>841</v>
      </c>
      <c r="G956" s="2">
        <v>3.3</v>
      </c>
      <c r="H956" s="65">
        <v>3.6</v>
      </c>
      <c r="I956" s="27">
        <f t="shared" si="80"/>
        <v>1.5</v>
      </c>
      <c r="J956" s="26"/>
      <c r="K956" s="64"/>
      <c r="L956" s="6">
        <f t="shared" si="77"/>
        <v>1158.7589755087915</v>
      </c>
      <c r="M956" s="6">
        <f t="shared" si="78"/>
        <v>1262.2069992537815</v>
      </c>
      <c r="N956" s="74">
        <f t="shared" si="75"/>
        <v>103.44802374499</v>
      </c>
      <c r="O956" s="78">
        <f t="shared" si="76"/>
        <v>8.9274841387586845E-2</v>
      </c>
    </row>
    <row r="957" spans="2:15" x14ac:dyDescent="0.2">
      <c r="B957" s="81">
        <v>41503</v>
      </c>
      <c r="C957" s="24" t="s">
        <v>58</v>
      </c>
      <c r="D957" s="5">
        <v>6</v>
      </c>
      <c r="E957" s="5">
        <v>8</v>
      </c>
      <c r="F957" s="17" t="s">
        <v>842</v>
      </c>
      <c r="G957" s="2">
        <v>4</v>
      </c>
      <c r="H957" s="65">
        <v>8.5</v>
      </c>
      <c r="I957" s="27">
        <f t="shared" si="80"/>
        <v>1.3</v>
      </c>
      <c r="J957" s="26">
        <v>2</v>
      </c>
      <c r="K957" s="64"/>
      <c r="L957" s="6">
        <f t="shared" si="77"/>
        <v>1160.0589755087915</v>
      </c>
      <c r="M957" s="6">
        <f t="shared" si="78"/>
        <v>1262.2069992537815</v>
      </c>
      <c r="N957" s="74">
        <f t="shared" si="75"/>
        <v>102.14802374499004</v>
      </c>
      <c r="O957" s="78">
        <f t="shared" si="76"/>
        <v>8.8054164401589002E-2</v>
      </c>
    </row>
    <row r="958" spans="2:15" x14ac:dyDescent="0.2">
      <c r="B958" s="81">
        <v>41503</v>
      </c>
      <c r="C958" s="24" t="s">
        <v>126</v>
      </c>
      <c r="D958" s="5">
        <v>7</v>
      </c>
      <c r="E958" s="5">
        <v>1</v>
      </c>
      <c r="F958" s="17" t="s">
        <v>843</v>
      </c>
      <c r="G958" s="2">
        <v>4.0999999999999996</v>
      </c>
      <c r="H958" s="65">
        <v>8</v>
      </c>
      <c r="I958" s="27">
        <f t="shared" si="80"/>
        <v>1.2</v>
      </c>
      <c r="J958" s="26"/>
      <c r="K958" s="64"/>
      <c r="L958" s="6">
        <f t="shared" si="77"/>
        <v>1161.2589755087915</v>
      </c>
      <c r="M958" s="6">
        <f t="shared" si="78"/>
        <v>1262.2069992537815</v>
      </c>
      <c r="N958" s="74">
        <f t="shared" si="75"/>
        <v>100.94802374499</v>
      </c>
      <c r="O958" s="78">
        <f t="shared" si="76"/>
        <v>8.692981141502984E-2</v>
      </c>
    </row>
    <row r="959" spans="2:15" x14ac:dyDescent="0.2">
      <c r="B959" s="81">
        <v>41503</v>
      </c>
      <c r="C959" s="24" t="s">
        <v>126</v>
      </c>
      <c r="D959" s="5">
        <v>7</v>
      </c>
      <c r="E959" s="5">
        <v>4</v>
      </c>
      <c r="F959" s="17" t="s">
        <v>844</v>
      </c>
      <c r="G959" s="2">
        <v>6</v>
      </c>
      <c r="H959" s="65">
        <v>6.5</v>
      </c>
      <c r="I959" s="27">
        <f t="shared" si="80"/>
        <v>0.8</v>
      </c>
      <c r="J959" s="26">
        <v>2</v>
      </c>
      <c r="K959" s="64"/>
      <c r="L959" s="6">
        <f t="shared" si="77"/>
        <v>1162.0589755087915</v>
      </c>
      <c r="M959" s="6">
        <f t="shared" si="78"/>
        <v>1262.2069992537815</v>
      </c>
      <c r="N959" s="74">
        <f t="shared" si="75"/>
        <v>100.14802374499004</v>
      </c>
      <c r="O959" s="78">
        <f t="shared" si="76"/>
        <v>8.6181532827231608E-2</v>
      </c>
    </row>
    <row r="960" spans="2:15" x14ac:dyDescent="0.2">
      <c r="B960" s="81">
        <v>41503</v>
      </c>
      <c r="C960" s="24" t="s">
        <v>58</v>
      </c>
      <c r="D960" s="5">
        <v>7</v>
      </c>
      <c r="E960" s="5">
        <v>4</v>
      </c>
      <c r="F960" s="17" t="s">
        <v>845</v>
      </c>
      <c r="G960" s="2">
        <v>3.7</v>
      </c>
      <c r="H960" s="65">
        <v>10</v>
      </c>
      <c r="I960" s="27">
        <f t="shared" si="80"/>
        <v>1.4</v>
      </c>
      <c r="J960" s="26"/>
      <c r="K960" s="64"/>
      <c r="L960" s="6">
        <f t="shared" si="77"/>
        <v>1163.4589755087916</v>
      </c>
      <c r="M960" s="6">
        <f t="shared" si="78"/>
        <v>1262.2069992537815</v>
      </c>
      <c r="N960" s="74">
        <f t="shared" si="75"/>
        <v>98.748023744989951</v>
      </c>
      <c r="O960" s="78">
        <f t="shared" si="76"/>
        <v>8.4874521425911481E-2</v>
      </c>
    </row>
    <row r="961" spans="2:15" x14ac:dyDescent="0.2">
      <c r="B961" s="81">
        <v>41503</v>
      </c>
      <c r="C961" s="24" t="s">
        <v>14</v>
      </c>
      <c r="D961" s="5">
        <v>7</v>
      </c>
      <c r="E961" s="5">
        <v>2</v>
      </c>
      <c r="F961" s="17" t="s">
        <v>846</v>
      </c>
      <c r="G961" s="2">
        <v>3.4</v>
      </c>
      <c r="H961" s="65">
        <v>7.5</v>
      </c>
      <c r="I961" s="27">
        <f t="shared" si="80"/>
        <v>1.5</v>
      </c>
      <c r="J961" s="26"/>
      <c r="K961" s="64"/>
      <c r="L961" s="6">
        <f t="shared" si="77"/>
        <v>1164.9589755087916</v>
      </c>
      <c r="M961" s="6">
        <f t="shared" si="78"/>
        <v>1262.2069992537815</v>
      </c>
      <c r="N961" s="74">
        <f t="shared" si="75"/>
        <v>97.248023744989951</v>
      </c>
      <c r="O961" s="78">
        <f t="shared" si="76"/>
        <v>8.3477638088085657E-2</v>
      </c>
    </row>
    <row r="962" spans="2:15" x14ac:dyDescent="0.2">
      <c r="B962" s="81">
        <v>41503</v>
      </c>
      <c r="C962" s="24" t="s">
        <v>372</v>
      </c>
      <c r="D962" s="5">
        <v>4</v>
      </c>
      <c r="E962" s="5">
        <v>1</v>
      </c>
      <c r="F962" s="17" t="s">
        <v>847</v>
      </c>
      <c r="G962" s="2">
        <v>3.9</v>
      </c>
      <c r="H962" s="65">
        <v>4.4000000000000004</v>
      </c>
      <c r="I962" s="27">
        <f t="shared" si="80"/>
        <v>1.3</v>
      </c>
      <c r="J962" s="26">
        <v>1</v>
      </c>
      <c r="K962" s="64">
        <f>I962*H962</f>
        <v>5.7200000000000006</v>
      </c>
      <c r="L962" s="6">
        <f t="shared" si="77"/>
        <v>1166.2589755087915</v>
      </c>
      <c r="M962" s="6">
        <f t="shared" si="78"/>
        <v>1267.9269992537816</v>
      </c>
      <c r="N962" s="74">
        <f t="shared" si="75"/>
        <v>101.66802374499002</v>
      </c>
      <c r="O962" s="78">
        <f t="shared" si="76"/>
        <v>8.717448343806862E-2</v>
      </c>
    </row>
    <row r="963" spans="2:15" x14ac:dyDescent="0.2">
      <c r="B963" s="81">
        <v>41503</v>
      </c>
      <c r="C963" s="24" t="s">
        <v>126</v>
      </c>
      <c r="D963" s="5">
        <v>8</v>
      </c>
      <c r="E963" s="5">
        <v>6</v>
      </c>
      <c r="F963" s="17" t="s">
        <v>617</v>
      </c>
      <c r="G963" s="2">
        <v>2.2999999999999998</v>
      </c>
      <c r="H963" s="65">
        <v>3.6</v>
      </c>
      <c r="I963" s="27">
        <f t="shared" si="80"/>
        <v>2.2000000000000002</v>
      </c>
      <c r="J963" s="26">
        <v>1</v>
      </c>
      <c r="K963" s="64">
        <f>I963*H963</f>
        <v>7.9200000000000008</v>
      </c>
      <c r="L963" s="6">
        <f t="shared" si="77"/>
        <v>1168.4589755087916</v>
      </c>
      <c r="M963" s="6">
        <f t="shared" si="78"/>
        <v>1275.8469992537816</v>
      </c>
      <c r="N963" s="74">
        <f t="shared" si="75"/>
        <v>107.38802374499005</v>
      </c>
      <c r="O963" s="78">
        <f t="shared" si="76"/>
        <v>9.190568603251921E-2</v>
      </c>
    </row>
    <row r="964" spans="2:15" x14ac:dyDescent="0.2">
      <c r="B964" s="81">
        <v>41503</v>
      </c>
      <c r="C964" s="24" t="s">
        <v>58</v>
      </c>
      <c r="D964" s="5">
        <v>8</v>
      </c>
      <c r="E964" s="5">
        <v>6</v>
      </c>
      <c r="F964" s="17" t="s">
        <v>848</v>
      </c>
      <c r="G964" s="2">
        <v>4.5999999999999996</v>
      </c>
      <c r="H964" s="65">
        <v>4.8</v>
      </c>
      <c r="I964" s="27">
        <f t="shared" si="80"/>
        <v>1.1000000000000001</v>
      </c>
      <c r="J964" s="26">
        <v>1</v>
      </c>
      <c r="K964" s="64">
        <f>I964*H964</f>
        <v>5.28</v>
      </c>
      <c r="L964" s="6">
        <f t="shared" si="77"/>
        <v>1169.5589755087915</v>
      </c>
      <c r="M964" s="6">
        <f t="shared" si="78"/>
        <v>1281.1269992537816</v>
      </c>
      <c r="N964" s="74">
        <f t="shared" ref="N964:N1027" si="81">M964-L964</f>
        <v>111.56802374499011</v>
      </c>
      <c r="O964" s="78">
        <f t="shared" ref="O964:O1027" si="82">N964/L964</f>
        <v>9.5393243163693256E-2</v>
      </c>
    </row>
    <row r="965" spans="2:15" x14ac:dyDescent="0.2">
      <c r="B965" s="81">
        <v>41503</v>
      </c>
      <c r="C965" s="24" t="s">
        <v>14</v>
      </c>
      <c r="D965" s="5">
        <v>8</v>
      </c>
      <c r="E965" s="5">
        <v>2</v>
      </c>
      <c r="F965" s="17" t="s">
        <v>849</v>
      </c>
      <c r="G965" s="2">
        <v>4.5</v>
      </c>
      <c r="H965" s="65">
        <v>5.5</v>
      </c>
      <c r="I965" s="27">
        <f t="shared" si="80"/>
        <v>1.1000000000000001</v>
      </c>
      <c r="J965" s="26"/>
      <c r="K965" s="64"/>
      <c r="L965" s="6">
        <f t="shared" ref="L965:L1028" si="83">L964+I965</f>
        <v>1170.6589755087914</v>
      </c>
      <c r="M965" s="6">
        <f t="shared" ref="M965:M1028" si="84">M964+K965</f>
        <v>1281.1269992537816</v>
      </c>
      <c r="N965" s="74">
        <f t="shared" si="81"/>
        <v>110.46802374499021</v>
      </c>
      <c r="O965" s="78">
        <f t="shared" si="82"/>
        <v>9.4363965985037296E-2</v>
      </c>
    </row>
    <row r="966" spans="2:15" x14ac:dyDescent="0.2">
      <c r="B966" s="81">
        <v>41503</v>
      </c>
      <c r="C966" s="24" t="s">
        <v>372</v>
      </c>
      <c r="D966" s="5">
        <v>5</v>
      </c>
      <c r="E966" s="5">
        <v>8</v>
      </c>
      <c r="F966" s="17" t="s">
        <v>594</v>
      </c>
      <c r="G966" s="2">
        <v>4.3</v>
      </c>
      <c r="H966" s="65">
        <v>4.5999999999999996</v>
      </c>
      <c r="I966" s="27">
        <f t="shared" si="80"/>
        <v>1.2</v>
      </c>
      <c r="J966" s="26"/>
      <c r="K966" s="64"/>
      <c r="L966" s="6">
        <f t="shared" si="83"/>
        <v>1171.8589755087914</v>
      </c>
      <c r="M966" s="6">
        <f t="shared" si="84"/>
        <v>1281.1269992537816</v>
      </c>
      <c r="N966" s="74">
        <f t="shared" si="81"/>
        <v>109.26802374499016</v>
      </c>
      <c r="O966" s="78">
        <f t="shared" si="82"/>
        <v>9.3243321959921632E-2</v>
      </c>
    </row>
    <row r="967" spans="2:15" x14ac:dyDescent="0.2">
      <c r="B967" s="81">
        <v>41503</v>
      </c>
      <c r="C967" s="24" t="s">
        <v>372</v>
      </c>
      <c r="D967" s="5">
        <v>5</v>
      </c>
      <c r="E967" s="5">
        <v>2</v>
      </c>
      <c r="F967" s="17" t="s">
        <v>850</v>
      </c>
      <c r="G967" s="2">
        <v>4.3</v>
      </c>
      <c r="H967" s="65">
        <v>8.5</v>
      </c>
      <c r="I967" s="27">
        <f t="shared" si="80"/>
        <v>1.2</v>
      </c>
      <c r="J967" s="26"/>
      <c r="K967" s="64"/>
      <c r="L967" s="6">
        <f t="shared" si="83"/>
        <v>1173.0589755087915</v>
      </c>
      <c r="M967" s="6">
        <f t="shared" si="84"/>
        <v>1281.1269992537816</v>
      </c>
      <c r="N967" s="74">
        <f t="shared" si="81"/>
        <v>108.06802374499011</v>
      </c>
      <c r="O967" s="78">
        <f t="shared" si="82"/>
        <v>9.2124970697332345E-2</v>
      </c>
    </row>
    <row r="968" spans="2:15" x14ac:dyDescent="0.2">
      <c r="B968" s="81">
        <v>41503</v>
      </c>
      <c r="C968" s="24" t="s">
        <v>372</v>
      </c>
      <c r="D968" s="5">
        <v>6</v>
      </c>
      <c r="E968" s="5">
        <v>9</v>
      </c>
      <c r="F968" s="17" t="s">
        <v>851</v>
      </c>
      <c r="G968" s="2">
        <v>3.8</v>
      </c>
      <c r="H968" s="65">
        <v>4.4000000000000004</v>
      </c>
      <c r="I968" s="27">
        <f t="shared" si="80"/>
        <v>1.3</v>
      </c>
      <c r="J968" s="26">
        <v>1</v>
      </c>
      <c r="K968" s="64">
        <f>I968*H968</f>
        <v>5.7200000000000006</v>
      </c>
      <c r="L968" s="6">
        <f t="shared" si="83"/>
        <v>1174.3589755087914</v>
      </c>
      <c r="M968" s="6">
        <f t="shared" si="84"/>
        <v>1286.8469992537816</v>
      </c>
      <c r="N968" s="74">
        <f t="shared" si="81"/>
        <v>112.48802374499019</v>
      </c>
      <c r="O968" s="78">
        <f t="shared" si="82"/>
        <v>9.5786745016577843E-2</v>
      </c>
    </row>
    <row r="969" spans="2:15" x14ac:dyDescent="0.2">
      <c r="B969" s="81">
        <v>41503</v>
      </c>
      <c r="C969" s="24" t="s">
        <v>372</v>
      </c>
      <c r="D969" s="5">
        <v>7</v>
      </c>
      <c r="E969" s="5">
        <v>6</v>
      </c>
      <c r="F969" s="17" t="s">
        <v>852</v>
      </c>
      <c r="G969" s="2">
        <v>5.9</v>
      </c>
      <c r="H969" s="65">
        <v>11</v>
      </c>
      <c r="I969" s="27">
        <f t="shared" si="80"/>
        <v>0.8</v>
      </c>
      <c r="J969" s="26"/>
      <c r="K969" s="64"/>
      <c r="L969" s="6">
        <f t="shared" si="83"/>
        <v>1175.1589755087914</v>
      </c>
      <c r="M969" s="6">
        <f t="shared" si="84"/>
        <v>1286.8469992537816</v>
      </c>
      <c r="N969" s="74">
        <f t="shared" si="81"/>
        <v>111.68802374499023</v>
      </c>
      <c r="O969" s="78">
        <f t="shared" si="82"/>
        <v>9.5040778373525425E-2</v>
      </c>
    </row>
    <row r="970" spans="2:15" x14ac:dyDescent="0.2">
      <c r="B970" s="81">
        <v>41503</v>
      </c>
      <c r="C970" s="24" t="s">
        <v>372</v>
      </c>
      <c r="D970" s="5">
        <v>8</v>
      </c>
      <c r="E970" s="5">
        <v>3</v>
      </c>
      <c r="F970" s="17" t="s">
        <v>553</v>
      </c>
      <c r="G970" s="2">
        <v>4.0999999999999996</v>
      </c>
      <c r="H970" s="65">
        <v>7</v>
      </c>
      <c r="I970" s="27">
        <f t="shared" si="80"/>
        <v>1.2</v>
      </c>
      <c r="J970" s="26">
        <v>2</v>
      </c>
      <c r="K970" s="64"/>
      <c r="L970" s="6">
        <f t="shared" si="83"/>
        <v>1176.3589755087914</v>
      </c>
      <c r="M970" s="6">
        <f t="shared" si="84"/>
        <v>1286.8469992537816</v>
      </c>
      <c r="N970" s="74">
        <f t="shared" si="81"/>
        <v>110.48802374499019</v>
      </c>
      <c r="O970" s="78">
        <f t="shared" si="82"/>
        <v>9.3923730804368277E-2</v>
      </c>
    </row>
    <row r="971" spans="2:15" x14ac:dyDescent="0.2">
      <c r="B971" s="81">
        <v>41507</v>
      </c>
      <c r="C971" s="9" t="s">
        <v>154</v>
      </c>
      <c r="D971" s="10">
        <v>3</v>
      </c>
      <c r="E971" s="10">
        <v>4</v>
      </c>
      <c r="F971" s="3" t="s">
        <v>853</v>
      </c>
      <c r="G971" s="2">
        <v>4.7</v>
      </c>
      <c r="H971" s="62">
        <v>6</v>
      </c>
      <c r="I971" s="23">
        <f t="shared" si="80"/>
        <v>1.1000000000000001</v>
      </c>
      <c r="J971" s="22"/>
      <c r="K971" s="63"/>
      <c r="L971" s="6">
        <f t="shared" si="83"/>
        <v>1177.4589755087914</v>
      </c>
      <c r="M971" s="6">
        <f t="shared" si="84"/>
        <v>1286.8469992537816</v>
      </c>
      <c r="N971" s="74">
        <f t="shared" si="81"/>
        <v>109.38802374499028</v>
      </c>
      <c r="O971" s="78">
        <f t="shared" si="82"/>
        <v>9.2901770694577834E-2</v>
      </c>
    </row>
    <row r="972" spans="2:15" x14ac:dyDescent="0.2">
      <c r="B972" s="81">
        <v>41507</v>
      </c>
      <c r="C972" s="9" t="s">
        <v>154</v>
      </c>
      <c r="D972" s="10">
        <v>3</v>
      </c>
      <c r="E972" s="10">
        <v>1</v>
      </c>
      <c r="F972" s="3" t="s">
        <v>854</v>
      </c>
      <c r="G972" s="2">
        <v>5.8</v>
      </c>
      <c r="H972" s="62">
        <v>16</v>
      </c>
      <c r="I972" s="23">
        <f t="shared" si="80"/>
        <v>0.9</v>
      </c>
      <c r="J972" s="22"/>
      <c r="K972" s="63"/>
      <c r="L972" s="6">
        <f t="shared" si="83"/>
        <v>1178.3589755087914</v>
      </c>
      <c r="M972" s="6">
        <f t="shared" si="84"/>
        <v>1286.8469992537816</v>
      </c>
      <c r="N972" s="74">
        <f t="shared" si="81"/>
        <v>108.48802374499019</v>
      </c>
      <c r="O972" s="78">
        <f t="shared" si="82"/>
        <v>9.2067040689487054E-2</v>
      </c>
    </row>
    <row r="973" spans="2:15" x14ac:dyDescent="0.2">
      <c r="B973" s="81">
        <v>41507</v>
      </c>
      <c r="C973" s="9" t="s">
        <v>33</v>
      </c>
      <c r="D973" s="10">
        <v>4</v>
      </c>
      <c r="E973" s="10">
        <v>2</v>
      </c>
      <c r="F973" s="3" t="s">
        <v>855</v>
      </c>
      <c r="G973" s="2">
        <v>3.6</v>
      </c>
      <c r="H973" s="62">
        <v>6</v>
      </c>
      <c r="I973" s="23">
        <f t="shared" si="80"/>
        <v>1.4</v>
      </c>
      <c r="J973" s="22">
        <v>3</v>
      </c>
      <c r="K973" s="63"/>
      <c r="L973" s="6">
        <f t="shared" si="83"/>
        <v>1179.7589755087915</v>
      </c>
      <c r="M973" s="6">
        <f t="shared" si="84"/>
        <v>1286.8469992537816</v>
      </c>
      <c r="N973" s="74">
        <f t="shared" si="81"/>
        <v>107.0880237449901</v>
      </c>
      <c r="O973" s="78">
        <f t="shared" si="82"/>
        <v>9.0771103223695776E-2</v>
      </c>
    </row>
    <row r="974" spans="2:15" x14ac:dyDescent="0.2">
      <c r="B974" s="81">
        <v>41507</v>
      </c>
      <c r="C974" s="9" t="s">
        <v>33</v>
      </c>
      <c r="D974" s="10">
        <v>4</v>
      </c>
      <c r="E974" s="10">
        <v>5</v>
      </c>
      <c r="F974" s="3" t="s">
        <v>643</v>
      </c>
      <c r="G974" s="2">
        <v>3.6</v>
      </c>
      <c r="H974" s="62">
        <v>4</v>
      </c>
      <c r="I974" s="23">
        <f t="shared" ref="I974:I1005" si="85">ROUND(5/G974,1)</f>
        <v>1.4</v>
      </c>
      <c r="J974" s="22" t="s">
        <v>16</v>
      </c>
      <c r="K974" s="63"/>
      <c r="L974" s="6">
        <f t="shared" si="83"/>
        <v>1181.1589755087916</v>
      </c>
      <c r="M974" s="6">
        <f t="shared" si="84"/>
        <v>1286.8469992537816</v>
      </c>
      <c r="N974" s="74">
        <f t="shared" si="81"/>
        <v>105.68802374499001</v>
      </c>
      <c r="O974" s="78">
        <f t="shared" si="82"/>
        <v>8.9478237846403547E-2</v>
      </c>
    </row>
    <row r="975" spans="2:15" x14ac:dyDescent="0.2">
      <c r="B975" s="81">
        <v>41507</v>
      </c>
      <c r="C975" s="9" t="s">
        <v>33</v>
      </c>
      <c r="D975" s="10">
        <v>5</v>
      </c>
      <c r="E975" s="10">
        <v>1</v>
      </c>
      <c r="F975" s="3" t="s">
        <v>856</v>
      </c>
      <c r="G975" s="2">
        <v>4.5</v>
      </c>
      <c r="H975" s="62">
        <v>8</v>
      </c>
      <c r="I975" s="23">
        <f t="shared" si="85"/>
        <v>1.1000000000000001</v>
      </c>
      <c r="J975" s="22">
        <v>2</v>
      </c>
      <c r="K975" s="63"/>
      <c r="L975" s="6">
        <f t="shared" si="83"/>
        <v>1182.2589755087915</v>
      </c>
      <c r="M975" s="6">
        <f t="shared" si="84"/>
        <v>1286.8469992537816</v>
      </c>
      <c r="N975" s="74">
        <f t="shared" si="81"/>
        <v>104.5880237449901</v>
      </c>
      <c r="O975" s="78">
        <f t="shared" si="82"/>
        <v>8.8464563104695457E-2</v>
      </c>
    </row>
    <row r="976" spans="2:15" x14ac:dyDescent="0.2">
      <c r="B976" s="81">
        <v>41507</v>
      </c>
      <c r="C976" s="9" t="s">
        <v>33</v>
      </c>
      <c r="D976" s="10">
        <v>5</v>
      </c>
      <c r="E976" s="10">
        <v>6</v>
      </c>
      <c r="F976" s="3" t="s">
        <v>42</v>
      </c>
      <c r="G976" s="2">
        <v>5.2</v>
      </c>
      <c r="H976" s="62">
        <v>10</v>
      </c>
      <c r="I976" s="23">
        <f t="shared" si="85"/>
        <v>1</v>
      </c>
      <c r="J976" s="22"/>
      <c r="K976" s="63"/>
      <c r="L976" s="6">
        <f t="shared" si="83"/>
        <v>1183.2589755087915</v>
      </c>
      <c r="M976" s="6">
        <f t="shared" si="84"/>
        <v>1286.8469992537816</v>
      </c>
      <c r="N976" s="74">
        <f t="shared" si="81"/>
        <v>103.5880237449901</v>
      </c>
      <c r="O976" s="78">
        <f t="shared" si="82"/>
        <v>8.754467609294754E-2</v>
      </c>
    </row>
    <row r="977" spans="2:15" x14ac:dyDescent="0.2">
      <c r="B977" s="81">
        <v>41507</v>
      </c>
      <c r="C977" s="9" t="s">
        <v>33</v>
      </c>
      <c r="D977" s="10">
        <v>5</v>
      </c>
      <c r="E977" s="10">
        <v>8</v>
      </c>
      <c r="F977" s="3" t="s">
        <v>857</v>
      </c>
      <c r="G977" s="2">
        <v>5.6</v>
      </c>
      <c r="H977" s="62">
        <v>7</v>
      </c>
      <c r="I977" s="23">
        <f t="shared" si="85"/>
        <v>0.9</v>
      </c>
      <c r="J977" s="22">
        <v>3</v>
      </c>
      <c r="K977" s="63"/>
      <c r="L977" s="6">
        <f t="shared" si="83"/>
        <v>1184.1589755087916</v>
      </c>
      <c r="M977" s="6">
        <f t="shared" si="84"/>
        <v>1286.8469992537816</v>
      </c>
      <c r="N977" s="74">
        <f t="shared" si="81"/>
        <v>102.68802374499001</v>
      </c>
      <c r="O977" s="78">
        <f t="shared" si="82"/>
        <v>8.671810615704581E-2</v>
      </c>
    </row>
    <row r="978" spans="2:15" x14ac:dyDescent="0.2">
      <c r="B978" s="81">
        <v>41507</v>
      </c>
      <c r="C978" s="9" t="s">
        <v>154</v>
      </c>
      <c r="D978" s="10">
        <v>5</v>
      </c>
      <c r="E978" s="10">
        <v>1</v>
      </c>
      <c r="F978" s="3" t="s">
        <v>858</v>
      </c>
      <c r="G978" s="2">
        <v>4.5</v>
      </c>
      <c r="H978" s="62">
        <v>5.5</v>
      </c>
      <c r="I978" s="23">
        <f t="shared" si="85"/>
        <v>1.1000000000000001</v>
      </c>
      <c r="J978" s="22"/>
      <c r="K978" s="63"/>
      <c r="L978" s="6">
        <f t="shared" si="83"/>
        <v>1185.2589755087915</v>
      </c>
      <c r="M978" s="6">
        <f t="shared" si="84"/>
        <v>1286.8469992537816</v>
      </c>
      <c r="N978" s="74">
        <f t="shared" si="81"/>
        <v>101.5880237449901</v>
      </c>
      <c r="O978" s="78">
        <f t="shared" si="82"/>
        <v>8.5709558707523642E-2</v>
      </c>
    </row>
    <row r="979" spans="2:15" x14ac:dyDescent="0.2">
      <c r="B979" s="81">
        <v>41507</v>
      </c>
      <c r="C979" s="9" t="s">
        <v>154</v>
      </c>
      <c r="D979" s="10">
        <v>5</v>
      </c>
      <c r="E979" s="10">
        <v>2</v>
      </c>
      <c r="F979" s="3" t="s">
        <v>859</v>
      </c>
      <c r="G979" s="2">
        <v>5.5</v>
      </c>
      <c r="H979" s="62">
        <v>8</v>
      </c>
      <c r="I979" s="23">
        <f t="shared" si="85"/>
        <v>0.9</v>
      </c>
      <c r="J979" s="22"/>
      <c r="K979" s="63"/>
      <c r="L979" s="6">
        <f t="shared" si="83"/>
        <v>1186.1589755087916</v>
      </c>
      <c r="M979" s="6">
        <f t="shared" si="84"/>
        <v>1286.8469992537816</v>
      </c>
      <c r="N979" s="74">
        <f t="shared" si="81"/>
        <v>100.68802374499001</v>
      </c>
      <c r="O979" s="78">
        <f t="shared" si="82"/>
        <v>8.4885774861502714E-2</v>
      </c>
    </row>
    <row r="980" spans="2:15" x14ac:dyDescent="0.2">
      <c r="B980" s="81">
        <v>41507</v>
      </c>
      <c r="C980" s="9" t="s">
        <v>33</v>
      </c>
      <c r="D980" s="10">
        <v>6</v>
      </c>
      <c r="E980" s="10">
        <v>5</v>
      </c>
      <c r="F980" s="3" t="s">
        <v>635</v>
      </c>
      <c r="G980" s="2">
        <v>2.9</v>
      </c>
      <c r="H980" s="62">
        <v>3.6</v>
      </c>
      <c r="I980" s="23">
        <f t="shared" si="85"/>
        <v>1.7</v>
      </c>
      <c r="J980" s="22"/>
      <c r="K980" s="63"/>
      <c r="L980" s="6">
        <f t="shared" si="83"/>
        <v>1187.8589755087917</v>
      </c>
      <c r="M980" s="6">
        <f t="shared" si="84"/>
        <v>1286.8469992537816</v>
      </c>
      <c r="N980" s="74">
        <f t="shared" si="81"/>
        <v>98.98802374498996</v>
      </c>
      <c r="O980" s="78">
        <f t="shared" si="82"/>
        <v>8.3333144578539506E-2</v>
      </c>
    </row>
    <row r="981" spans="2:15" x14ac:dyDescent="0.2">
      <c r="B981" s="81">
        <v>41507</v>
      </c>
      <c r="C981" s="9" t="s">
        <v>33</v>
      </c>
      <c r="D981" s="10">
        <v>6</v>
      </c>
      <c r="E981" s="10">
        <v>3</v>
      </c>
      <c r="F981" s="3" t="s">
        <v>860</v>
      </c>
      <c r="G981" s="2">
        <v>5.7</v>
      </c>
      <c r="H981" s="62">
        <v>8</v>
      </c>
      <c r="I981" s="23">
        <f t="shared" si="85"/>
        <v>0.9</v>
      </c>
      <c r="J981" s="22">
        <v>1</v>
      </c>
      <c r="K981" s="63">
        <f>I981*H981</f>
        <v>7.2</v>
      </c>
      <c r="L981" s="6">
        <f t="shared" si="83"/>
        <v>1188.7589755087918</v>
      </c>
      <c r="M981" s="6">
        <f t="shared" si="84"/>
        <v>1294.0469992537817</v>
      </c>
      <c r="N981" s="74">
        <f t="shared" si="81"/>
        <v>105.28802374498991</v>
      </c>
      <c r="O981" s="78">
        <f t="shared" si="82"/>
        <v>8.8569698243436079E-2</v>
      </c>
    </row>
    <row r="982" spans="2:15" x14ac:dyDescent="0.2">
      <c r="B982" s="81">
        <v>41507</v>
      </c>
      <c r="C982" s="9" t="s">
        <v>154</v>
      </c>
      <c r="D982" s="10">
        <v>6</v>
      </c>
      <c r="E982" s="10">
        <v>8</v>
      </c>
      <c r="F982" s="3" t="s">
        <v>861</v>
      </c>
      <c r="G982" s="2">
        <v>4.7</v>
      </c>
      <c r="H982" s="62">
        <v>13</v>
      </c>
      <c r="I982" s="23">
        <f t="shared" si="85"/>
        <v>1.1000000000000001</v>
      </c>
      <c r="J982" s="22"/>
      <c r="K982" s="63"/>
      <c r="L982" s="6">
        <f t="shared" si="83"/>
        <v>1189.8589755087917</v>
      </c>
      <c r="M982" s="6">
        <f t="shared" si="84"/>
        <v>1294.0469992537817</v>
      </c>
      <c r="N982" s="74">
        <f t="shared" si="81"/>
        <v>104.18802374499001</v>
      </c>
      <c r="O982" s="78">
        <f t="shared" si="82"/>
        <v>8.7563338084194822E-2</v>
      </c>
    </row>
    <row r="983" spans="2:15" x14ac:dyDescent="0.2">
      <c r="B983" s="81">
        <v>41507</v>
      </c>
      <c r="C983" s="9" t="s">
        <v>154</v>
      </c>
      <c r="D983" s="10">
        <v>6</v>
      </c>
      <c r="E983" s="10">
        <v>14</v>
      </c>
      <c r="F983" s="3" t="s">
        <v>862</v>
      </c>
      <c r="G983" s="2">
        <v>5.3</v>
      </c>
      <c r="H983" s="62">
        <v>10</v>
      </c>
      <c r="I983" s="23">
        <f t="shared" si="85"/>
        <v>0.9</v>
      </c>
      <c r="J983" s="22">
        <v>1</v>
      </c>
      <c r="K983" s="63">
        <f>I983*H983</f>
        <v>9</v>
      </c>
      <c r="L983" s="6">
        <f t="shared" si="83"/>
        <v>1190.7589755087918</v>
      </c>
      <c r="M983" s="6">
        <f t="shared" si="84"/>
        <v>1303.0469992537817</v>
      </c>
      <c r="N983" s="74">
        <f t="shared" si="81"/>
        <v>112.28802374498991</v>
      </c>
      <c r="O983" s="78">
        <f t="shared" si="82"/>
        <v>9.4299540087036574E-2</v>
      </c>
    </row>
    <row r="984" spans="2:15" x14ac:dyDescent="0.2">
      <c r="B984" s="81">
        <v>41507</v>
      </c>
      <c r="C984" s="9" t="s">
        <v>33</v>
      </c>
      <c r="D984" s="10">
        <v>7</v>
      </c>
      <c r="E984" s="10">
        <v>2</v>
      </c>
      <c r="F984" s="3" t="s">
        <v>863</v>
      </c>
      <c r="G984" s="2">
        <v>2.2999999999999998</v>
      </c>
      <c r="H984" s="62">
        <v>2.35</v>
      </c>
      <c r="I984" s="23">
        <f t="shared" si="85"/>
        <v>2.2000000000000002</v>
      </c>
      <c r="J984" s="22">
        <v>1</v>
      </c>
      <c r="K984" s="63">
        <f>I984*H984</f>
        <v>5.1700000000000008</v>
      </c>
      <c r="L984" s="6">
        <f t="shared" si="83"/>
        <v>1192.9589755087918</v>
      </c>
      <c r="M984" s="6">
        <f t="shared" si="84"/>
        <v>1308.2169992537818</v>
      </c>
      <c r="N984" s="74">
        <f t="shared" si="81"/>
        <v>115.25802374498994</v>
      </c>
      <c r="O984" s="78">
        <f t="shared" si="82"/>
        <v>9.6615245042967965E-2</v>
      </c>
    </row>
    <row r="985" spans="2:15" x14ac:dyDescent="0.2">
      <c r="B985" s="81">
        <v>41507</v>
      </c>
      <c r="C985" s="9" t="s">
        <v>154</v>
      </c>
      <c r="D985" s="10">
        <v>7</v>
      </c>
      <c r="E985" s="10">
        <v>5</v>
      </c>
      <c r="F985" s="3" t="s">
        <v>864</v>
      </c>
      <c r="G985" s="2">
        <v>3.9</v>
      </c>
      <c r="H985" s="62">
        <v>4</v>
      </c>
      <c r="I985" s="23">
        <f t="shared" si="85"/>
        <v>1.3</v>
      </c>
      <c r="J985" s="22">
        <v>1</v>
      </c>
      <c r="K985" s="63">
        <f>I985*H985</f>
        <v>5.2</v>
      </c>
      <c r="L985" s="6">
        <f t="shared" si="83"/>
        <v>1194.2589755087918</v>
      </c>
      <c r="M985" s="6">
        <f t="shared" si="84"/>
        <v>1313.4169992537818</v>
      </c>
      <c r="N985" s="74">
        <f t="shared" si="81"/>
        <v>119.15802374499003</v>
      </c>
      <c r="O985" s="78">
        <f t="shared" si="82"/>
        <v>9.977569872918475E-2</v>
      </c>
    </row>
    <row r="986" spans="2:15" x14ac:dyDescent="0.2">
      <c r="B986" s="81">
        <v>41507</v>
      </c>
      <c r="C986" s="9" t="s">
        <v>154</v>
      </c>
      <c r="D986" s="10">
        <v>7</v>
      </c>
      <c r="E986" s="10">
        <v>8</v>
      </c>
      <c r="F986" s="3" t="s">
        <v>865</v>
      </c>
      <c r="G986" s="2">
        <v>5.0999999999999996</v>
      </c>
      <c r="H986" s="62">
        <v>8.5</v>
      </c>
      <c r="I986" s="23">
        <f t="shared" si="85"/>
        <v>1</v>
      </c>
      <c r="J986" s="22"/>
      <c r="K986" s="63"/>
      <c r="L986" s="6">
        <f t="shared" si="83"/>
        <v>1195.2589755087918</v>
      </c>
      <c r="M986" s="6">
        <f t="shared" si="84"/>
        <v>1313.4169992537818</v>
      </c>
      <c r="N986" s="74">
        <f t="shared" si="81"/>
        <v>118.15802374499003</v>
      </c>
      <c r="O986" s="78">
        <f t="shared" si="82"/>
        <v>9.8855583740497008E-2</v>
      </c>
    </row>
    <row r="987" spans="2:15" x14ac:dyDescent="0.2">
      <c r="B987" s="81">
        <v>41507</v>
      </c>
      <c r="C987" s="9" t="s">
        <v>154</v>
      </c>
      <c r="D987" s="10">
        <v>7</v>
      </c>
      <c r="E987" s="10">
        <v>15</v>
      </c>
      <c r="F987" s="3" t="s">
        <v>866</v>
      </c>
      <c r="G987" s="2">
        <v>5.0999999999999996</v>
      </c>
      <c r="H987" s="62">
        <v>13</v>
      </c>
      <c r="I987" s="23">
        <f t="shared" si="85"/>
        <v>1</v>
      </c>
      <c r="J987" s="22">
        <v>3</v>
      </c>
      <c r="K987" s="63"/>
      <c r="L987" s="6">
        <f t="shared" si="83"/>
        <v>1196.2589755087918</v>
      </c>
      <c r="M987" s="6">
        <f t="shared" si="84"/>
        <v>1313.4169992537818</v>
      </c>
      <c r="N987" s="74">
        <f t="shared" si="81"/>
        <v>117.15802374499003</v>
      </c>
      <c r="O987" s="78">
        <f t="shared" si="82"/>
        <v>9.7937007072536691E-2</v>
      </c>
    </row>
    <row r="988" spans="2:15" x14ac:dyDescent="0.2">
      <c r="B988" s="81">
        <v>41507</v>
      </c>
      <c r="C988" s="9" t="s">
        <v>33</v>
      </c>
      <c r="D988" s="10">
        <v>8</v>
      </c>
      <c r="E988" s="10">
        <v>5</v>
      </c>
      <c r="F988" s="3" t="s">
        <v>867</v>
      </c>
      <c r="G988" s="2">
        <v>4.9000000000000004</v>
      </c>
      <c r="H988" s="62">
        <v>21</v>
      </c>
      <c r="I988" s="23">
        <f t="shared" si="85"/>
        <v>1</v>
      </c>
      <c r="J988" s="22"/>
      <c r="K988" s="63"/>
      <c r="L988" s="6">
        <f t="shared" si="83"/>
        <v>1197.2589755087918</v>
      </c>
      <c r="M988" s="6">
        <f t="shared" si="84"/>
        <v>1313.4169992537818</v>
      </c>
      <c r="N988" s="74">
        <f t="shared" si="81"/>
        <v>116.15802374499003</v>
      </c>
      <c r="O988" s="78">
        <f t="shared" si="82"/>
        <v>9.701996487069732E-2</v>
      </c>
    </row>
    <row r="989" spans="2:15" x14ac:dyDescent="0.2">
      <c r="B989" s="81">
        <v>41507</v>
      </c>
      <c r="C989" s="9" t="s">
        <v>58</v>
      </c>
      <c r="D989" s="10">
        <v>8</v>
      </c>
      <c r="E989" s="10">
        <v>10</v>
      </c>
      <c r="F989" s="3" t="s">
        <v>575</v>
      </c>
      <c r="G989" s="2">
        <v>3.2</v>
      </c>
      <c r="H989" s="62">
        <v>6</v>
      </c>
      <c r="I989" s="23">
        <f t="shared" si="85"/>
        <v>1.6</v>
      </c>
      <c r="J989" s="22"/>
      <c r="K989" s="63"/>
      <c r="L989" s="6">
        <f t="shared" si="83"/>
        <v>1198.8589755087917</v>
      </c>
      <c r="M989" s="6">
        <f t="shared" si="84"/>
        <v>1313.4169992537818</v>
      </c>
      <c r="N989" s="74">
        <f t="shared" si="81"/>
        <v>114.55802374499012</v>
      </c>
      <c r="O989" s="78">
        <f t="shared" si="82"/>
        <v>9.5555879453104217E-2</v>
      </c>
    </row>
    <row r="990" spans="2:15" x14ac:dyDescent="0.2">
      <c r="B990" s="81">
        <v>41507</v>
      </c>
      <c r="C990" s="9" t="s">
        <v>58</v>
      </c>
      <c r="D990" s="10">
        <v>8</v>
      </c>
      <c r="E990" s="10">
        <v>1</v>
      </c>
      <c r="F990" s="3" t="s">
        <v>868</v>
      </c>
      <c r="G990" s="2">
        <v>3.2</v>
      </c>
      <c r="H990" s="62">
        <v>4</v>
      </c>
      <c r="I990" s="23">
        <f t="shared" si="85"/>
        <v>1.6</v>
      </c>
      <c r="J990" s="22">
        <v>2</v>
      </c>
      <c r="K990" s="63"/>
      <c r="L990" s="6">
        <f t="shared" si="83"/>
        <v>1200.4589755087916</v>
      </c>
      <c r="M990" s="6">
        <f t="shared" si="84"/>
        <v>1313.4169992537818</v>
      </c>
      <c r="N990" s="74">
        <f t="shared" si="81"/>
        <v>112.95802374499021</v>
      </c>
      <c r="O990" s="78">
        <f t="shared" si="82"/>
        <v>9.4095696770574874E-2</v>
      </c>
    </row>
    <row r="991" spans="2:15" x14ac:dyDescent="0.2">
      <c r="B991" s="81">
        <v>41507</v>
      </c>
      <c r="C991" s="9" t="s">
        <v>372</v>
      </c>
      <c r="D991" s="10">
        <v>6</v>
      </c>
      <c r="E991" s="10">
        <v>3</v>
      </c>
      <c r="F991" s="3" t="s">
        <v>869</v>
      </c>
      <c r="G991" s="2">
        <v>5.8</v>
      </c>
      <c r="H991" s="62">
        <v>6</v>
      </c>
      <c r="I991" s="23">
        <f t="shared" si="85"/>
        <v>0.9</v>
      </c>
      <c r="J991" s="22"/>
      <c r="K991" s="63"/>
      <c r="L991" s="6">
        <f t="shared" si="83"/>
        <v>1201.3589755087917</v>
      </c>
      <c r="M991" s="6">
        <f t="shared" si="84"/>
        <v>1313.4169992537818</v>
      </c>
      <c r="N991" s="74">
        <f t="shared" si="81"/>
        <v>112.05802374499012</v>
      </c>
      <c r="O991" s="78">
        <f t="shared" si="82"/>
        <v>9.327605322758091E-2</v>
      </c>
    </row>
    <row r="992" spans="2:15" x14ac:dyDescent="0.2">
      <c r="B992" s="81">
        <v>41510</v>
      </c>
      <c r="C992" s="24" t="s">
        <v>30</v>
      </c>
      <c r="D992" s="25">
        <v>3</v>
      </c>
      <c r="E992" s="25">
        <v>7</v>
      </c>
      <c r="F992" s="28" t="s">
        <v>870</v>
      </c>
      <c r="G992" s="2">
        <v>4.5999999999999996</v>
      </c>
      <c r="H992" s="65">
        <v>5.25</v>
      </c>
      <c r="I992" s="27">
        <f t="shared" si="85"/>
        <v>1.1000000000000001</v>
      </c>
      <c r="J992" s="26"/>
      <c r="K992" s="64"/>
      <c r="L992" s="6">
        <f t="shared" si="83"/>
        <v>1202.4589755087916</v>
      </c>
      <c r="M992" s="6">
        <f t="shared" si="84"/>
        <v>1313.4169992537818</v>
      </c>
      <c r="N992" s="74">
        <f t="shared" si="81"/>
        <v>110.95802374499021</v>
      </c>
      <c r="O992" s="78">
        <f t="shared" si="82"/>
        <v>9.2275932904938393E-2</v>
      </c>
    </row>
    <row r="993" spans="2:15" x14ac:dyDescent="0.2">
      <c r="B993" s="81">
        <v>41510</v>
      </c>
      <c r="C993" s="24" t="s">
        <v>206</v>
      </c>
      <c r="D993" s="25">
        <v>5</v>
      </c>
      <c r="E993" s="25">
        <v>1</v>
      </c>
      <c r="F993" s="28" t="s">
        <v>209</v>
      </c>
      <c r="G993" s="2">
        <v>2.6</v>
      </c>
      <c r="H993" s="65">
        <v>4.4000000000000004</v>
      </c>
      <c r="I993" s="27">
        <f t="shared" si="85"/>
        <v>1.9</v>
      </c>
      <c r="J993" s="26">
        <v>1</v>
      </c>
      <c r="K993" s="64">
        <f>I993*H993</f>
        <v>8.36</v>
      </c>
      <c r="L993" s="6">
        <f t="shared" si="83"/>
        <v>1204.3589755087917</v>
      </c>
      <c r="M993" s="6">
        <f t="shared" si="84"/>
        <v>1321.7769992537817</v>
      </c>
      <c r="N993" s="74">
        <f t="shared" si="81"/>
        <v>117.41802374499002</v>
      </c>
      <c r="O993" s="78">
        <f t="shared" si="82"/>
        <v>9.7494207402228875E-2</v>
      </c>
    </row>
    <row r="994" spans="2:15" x14ac:dyDescent="0.2">
      <c r="B994" s="81">
        <v>41510</v>
      </c>
      <c r="C994" s="24" t="s">
        <v>206</v>
      </c>
      <c r="D994" s="25">
        <v>5</v>
      </c>
      <c r="E994" s="25">
        <v>2</v>
      </c>
      <c r="F994" s="28" t="s">
        <v>410</v>
      </c>
      <c r="G994" s="2">
        <v>3.7</v>
      </c>
      <c r="H994" s="65">
        <v>5</v>
      </c>
      <c r="I994" s="27">
        <f t="shared" si="85"/>
        <v>1.4</v>
      </c>
      <c r="J994" s="26"/>
      <c r="K994" s="64"/>
      <c r="L994" s="6">
        <f t="shared" si="83"/>
        <v>1205.7589755087918</v>
      </c>
      <c r="M994" s="6">
        <f t="shared" si="84"/>
        <v>1321.7769992537817</v>
      </c>
      <c r="N994" s="74">
        <f t="shared" si="81"/>
        <v>116.01802374498993</v>
      </c>
      <c r="O994" s="78">
        <f t="shared" si="82"/>
        <v>9.6219913018714243E-2</v>
      </c>
    </row>
    <row r="995" spans="2:15" x14ac:dyDescent="0.2">
      <c r="B995" s="81">
        <v>41510</v>
      </c>
      <c r="C995" s="24" t="s">
        <v>30</v>
      </c>
      <c r="D995" s="25">
        <v>5</v>
      </c>
      <c r="E995" s="25">
        <v>2</v>
      </c>
      <c r="F995" s="28" t="s">
        <v>871</v>
      </c>
      <c r="G995" s="2">
        <v>5.0999999999999996</v>
      </c>
      <c r="H995" s="65">
        <v>11</v>
      </c>
      <c r="I995" s="27">
        <f t="shared" si="85"/>
        <v>1</v>
      </c>
      <c r="J995" s="26"/>
      <c r="K995" s="64"/>
      <c r="L995" s="6">
        <f t="shared" si="83"/>
        <v>1206.7589755087918</v>
      </c>
      <c r="M995" s="6">
        <f t="shared" si="84"/>
        <v>1321.7769992537817</v>
      </c>
      <c r="N995" s="74">
        <f t="shared" si="81"/>
        <v>115.01802374498993</v>
      </c>
      <c r="O995" s="78">
        <f t="shared" si="82"/>
        <v>9.5311512969270623E-2</v>
      </c>
    </row>
    <row r="996" spans="2:15" x14ac:dyDescent="0.2">
      <c r="B996" s="81">
        <v>41510</v>
      </c>
      <c r="C996" s="24" t="s">
        <v>206</v>
      </c>
      <c r="D996" s="25">
        <v>6</v>
      </c>
      <c r="E996" s="25">
        <v>2</v>
      </c>
      <c r="F996" s="28" t="s">
        <v>18</v>
      </c>
      <c r="G996" s="2">
        <v>3</v>
      </c>
      <c r="H996" s="65">
        <v>10</v>
      </c>
      <c r="I996" s="27">
        <f t="shared" si="85"/>
        <v>1.7</v>
      </c>
      <c r="J996" s="26"/>
      <c r="K996" s="64"/>
      <c r="L996" s="6">
        <f t="shared" si="83"/>
        <v>1208.4589755087918</v>
      </c>
      <c r="M996" s="6">
        <f t="shared" si="84"/>
        <v>1321.7769992537817</v>
      </c>
      <c r="N996" s="74">
        <f t="shared" si="81"/>
        <v>113.31802374498989</v>
      </c>
      <c r="O996" s="78">
        <f t="shared" si="82"/>
        <v>9.3770683193676582E-2</v>
      </c>
    </row>
    <row r="997" spans="2:15" x14ac:dyDescent="0.2">
      <c r="B997" s="81">
        <v>41510</v>
      </c>
      <c r="C997" s="24" t="s">
        <v>206</v>
      </c>
      <c r="D997" s="25">
        <v>6</v>
      </c>
      <c r="E997" s="25">
        <v>10</v>
      </c>
      <c r="F997" s="28" t="s">
        <v>872</v>
      </c>
      <c r="G997" s="2">
        <v>5.7</v>
      </c>
      <c r="H997" s="65">
        <v>11</v>
      </c>
      <c r="I997" s="27">
        <f t="shared" si="85"/>
        <v>0.9</v>
      </c>
      <c r="J997" s="26">
        <v>3</v>
      </c>
      <c r="K997" s="64"/>
      <c r="L997" s="6">
        <f t="shared" si="83"/>
        <v>1209.3589755087919</v>
      </c>
      <c r="M997" s="6">
        <f t="shared" si="84"/>
        <v>1321.7769992537817</v>
      </c>
      <c r="N997" s="74">
        <f t="shared" si="81"/>
        <v>112.4180237449898</v>
      </c>
      <c r="O997" s="78">
        <f t="shared" si="82"/>
        <v>9.2956703527746321E-2</v>
      </c>
    </row>
    <row r="998" spans="2:15" x14ac:dyDescent="0.2">
      <c r="B998" s="81">
        <v>41510</v>
      </c>
      <c r="C998" s="24" t="s">
        <v>206</v>
      </c>
      <c r="D998" s="25">
        <v>7</v>
      </c>
      <c r="E998" s="25">
        <v>11</v>
      </c>
      <c r="F998" s="28" t="s">
        <v>873</v>
      </c>
      <c r="G998" s="2">
        <v>5</v>
      </c>
      <c r="H998" s="65">
        <v>8</v>
      </c>
      <c r="I998" s="27">
        <f t="shared" si="85"/>
        <v>1</v>
      </c>
      <c r="J998" s="26"/>
      <c r="K998" s="64"/>
      <c r="L998" s="6">
        <f t="shared" si="83"/>
        <v>1210.3589755087919</v>
      </c>
      <c r="M998" s="6">
        <f t="shared" si="84"/>
        <v>1321.7769992537817</v>
      </c>
      <c r="N998" s="74">
        <f t="shared" si="81"/>
        <v>111.4180237449898</v>
      </c>
      <c r="O998" s="78">
        <f t="shared" si="82"/>
        <v>9.205370142205424E-2</v>
      </c>
    </row>
    <row r="999" spans="2:15" x14ac:dyDescent="0.2">
      <c r="B999" s="81">
        <v>41510</v>
      </c>
      <c r="C999" s="24" t="s">
        <v>30</v>
      </c>
      <c r="D999" s="25">
        <v>7</v>
      </c>
      <c r="E999" s="25">
        <v>2</v>
      </c>
      <c r="F999" s="28" t="s">
        <v>432</v>
      </c>
      <c r="G999" s="2">
        <v>4.4000000000000004</v>
      </c>
      <c r="H999" s="65">
        <v>8.5</v>
      </c>
      <c r="I999" s="27">
        <f t="shared" si="85"/>
        <v>1.1000000000000001</v>
      </c>
      <c r="J999" s="26">
        <v>2</v>
      </c>
      <c r="K999" s="64"/>
      <c r="L999" s="6">
        <f t="shared" si="83"/>
        <v>1211.4589755087918</v>
      </c>
      <c r="M999" s="6">
        <f t="shared" si="84"/>
        <v>1321.7769992537817</v>
      </c>
      <c r="N999" s="74">
        <f t="shared" si="81"/>
        <v>110.31802374498989</v>
      </c>
      <c r="O999" s="78">
        <f t="shared" si="82"/>
        <v>9.1062120942773342E-2</v>
      </c>
    </row>
    <row r="1000" spans="2:15" x14ac:dyDescent="0.2">
      <c r="B1000" s="81">
        <v>41510</v>
      </c>
      <c r="C1000" s="24" t="s">
        <v>30</v>
      </c>
      <c r="D1000" s="25">
        <v>7</v>
      </c>
      <c r="E1000" s="25">
        <v>8</v>
      </c>
      <c r="F1000" s="28" t="s">
        <v>874</v>
      </c>
      <c r="G1000" s="2">
        <v>5.3</v>
      </c>
      <c r="H1000" s="65">
        <v>11</v>
      </c>
      <c r="I1000" s="27">
        <f t="shared" si="85"/>
        <v>0.9</v>
      </c>
      <c r="J1000" s="26"/>
      <c r="K1000" s="64"/>
      <c r="L1000" s="6">
        <f t="shared" si="83"/>
        <v>1212.3589755087919</v>
      </c>
      <c r="M1000" s="6">
        <f t="shared" si="84"/>
        <v>1321.7769992537817</v>
      </c>
      <c r="N1000" s="74">
        <f t="shared" si="81"/>
        <v>109.4180237449898</v>
      </c>
      <c r="O1000" s="78">
        <f t="shared" si="82"/>
        <v>9.0252166194480662E-2</v>
      </c>
    </row>
    <row r="1001" spans="2:15" x14ac:dyDescent="0.2">
      <c r="B1001" s="81">
        <v>41510</v>
      </c>
      <c r="C1001" s="24" t="s">
        <v>75</v>
      </c>
      <c r="D1001" s="25">
        <v>7</v>
      </c>
      <c r="E1001" s="25">
        <v>8</v>
      </c>
      <c r="F1001" s="28" t="s">
        <v>875</v>
      </c>
      <c r="G1001" s="2">
        <v>3</v>
      </c>
      <c r="H1001" s="65">
        <v>15</v>
      </c>
      <c r="I1001" s="27">
        <f t="shared" si="85"/>
        <v>1.7</v>
      </c>
      <c r="J1001" s="26"/>
      <c r="K1001" s="64"/>
      <c r="L1001" s="6">
        <f t="shared" si="83"/>
        <v>1214.0589755087919</v>
      </c>
      <c r="M1001" s="6">
        <f t="shared" si="84"/>
        <v>1321.7769992537817</v>
      </c>
      <c r="N1001" s="74">
        <f t="shared" si="81"/>
        <v>107.71802374498975</v>
      </c>
      <c r="O1001" s="78">
        <f t="shared" si="82"/>
        <v>8.8725528098704529E-2</v>
      </c>
    </row>
    <row r="1002" spans="2:15" x14ac:dyDescent="0.2">
      <c r="B1002" s="81">
        <v>41510</v>
      </c>
      <c r="C1002" s="24" t="s">
        <v>372</v>
      </c>
      <c r="D1002" s="25">
        <v>4</v>
      </c>
      <c r="E1002" s="25">
        <v>5</v>
      </c>
      <c r="F1002" s="28" t="s">
        <v>876</v>
      </c>
      <c r="G1002" s="2">
        <v>5.0999999999999996</v>
      </c>
      <c r="H1002" s="65">
        <v>10</v>
      </c>
      <c r="I1002" s="27">
        <f t="shared" si="85"/>
        <v>1</v>
      </c>
      <c r="J1002" s="26"/>
      <c r="K1002" s="64"/>
      <c r="L1002" s="6">
        <f t="shared" si="83"/>
        <v>1215.0589755087919</v>
      </c>
      <c r="M1002" s="6">
        <f t="shared" si="84"/>
        <v>1321.7769992537817</v>
      </c>
      <c r="N1002" s="74">
        <f t="shared" si="81"/>
        <v>106.71802374498975</v>
      </c>
      <c r="O1002" s="78">
        <f t="shared" si="82"/>
        <v>8.7829501197917423E-2</v>
      </c>
    </row>
    <row r="1003" spans="2:15" x14ac:dyDescent="0.2">
      <c r="B1003" s="81">
        <v>41510</v>
      </c>
      <c r="C1003" s="24" t="s">
        <v>206</v>
      </c>
      <c r="D1003" s="25">
        <v>8</v>
      </c>
      <c r="E1003" s="25">
        <v>7</v>
      </c>
      <c r="F1003" s="28" t="s">
        <v>877</v>
      </c>
      <c r="G1003" s="2">
        <v>4.0999999999999996</v>
      </c>
      <c r="H1003" s="65">
        <v>5.5</v>
      </c>
      <c r="I1003" s="27">
        <f t="shared" si="85"/>
        <v>1.2</v>
      </c>
      <c r="J1003" s="26">
        <v>3</v>
      </c>
      <c r="K1003" s="64"/>
      <c r="L1003" s="6">
        <f t="shared" si="83"/>
        <v>1216.258975508792</v>
      </c>
      <c r="M1003" s="6">
        <f t="shared" si="84"/>
        <v>1321.7769992537817</v>
      </c>
      <c r="N1003" s="74">
        <f t="shared" si="81"/>
        <v>105.5180237449897</v>
      </c>
      <c r="O1003" s="78">
        <f t="shared" si="82"/>
        <v>8.6756213824320458E-2</v>
      </c>
    </row>
    <row r="1004" spans="2:15" x14ac:dyDescent="0.2">
      <c r="B1004" s="81">
        <v>41510</v>
      </c>
      <c r="C1004" s="24" t="s">
        <v>30</v>
      </c>
      <c r="D1004" s="25">
        <v>8</v>
      </c>
      <c r="E1004" s="25">
        <v>5</v>
      </c>
      <c r="F1004" s="28" t="s">
        <v>878</v>
      </c>
      <c r="G1004" s="2">
        <v>4.5</v>
      </c>
      <c r="H1004" s="65">
        <v>9</v>
      </c>
      <c r="I1004" s="27">
        <f t="shared" si="85"/>
        <v>1.1000000000000001</v>
      </c>
      <c r="J1004" s="26">
        <v>3</v>
      </c>
      <c r="K1004" s="64"/>
      <c r="L1004" s="6">
        <f t="shared" si="83"/>
        <v>1217.3589755087919</v>
      </c>
      <c r="M1004" s="6">
        <f t="shared" si="84"/>
        <v>1321.7769992537817</v>
      </c>
      <c r="N1004" s="74">
        <f t="shared" si="81"/>
        <v>104.4180237449898</v>
      </c>
      <c r="O1004" s="78">
        <f t="shared" si="82"/>
        <v>8.5774225882179547E-2</v>
      </c>
    </row>
    <row r="1005" spans="2:15" x14ac:dyDescent="0.2">
      <c r="B1005" s="81">
        <v>41510</v>
      </c>
      <c r="C1005" s="24" t="s">
        <v>30</v>
      </c>
      <c r="D1005" s="25">
        <v>8</v>
      </c>
      <c r="E1005" s="25">
        <v>7</v>
      </c>
      <c r="F1005" s="28" t="s">
        <v>879</v>
      </c>
      <c r="G1005" s="2">
        <v>5.0999999999999996</v>
      </c>
      <c r="H1005" s="65">
        <v>8.5</v>
      </c>
      <c r="I1005" s="27">
        <f t="shared" si="85"/>
        <v>1</v>
      </c>
      <c r="J1005" s="26"/>
      <c r="K1005" s="64"/>
      <c r="L1005" s="6">
        <f t="shared" si="83"/>
        <v>1218.3589755087919</v>
      </c>
      <c r="M1005" s="6">
        <f t="shared" si="84"/>
        <v>1321.7769992537817</v>
      </c>
      <c r="N1005" s="74">
        <f t="shared" si="81"/>
        <v>103.4180237449898</v>
      </c>
      <c r="O1005" s="78">
        <f t="shared" si="82"/>
        <v>8.4883048283698151E-2</v>
      </c>
    </row>
    <row r="1006" spans="2:15" x14ac:dyDescent="0.2">
      <c r="B1006" s="81">
        <v>41510</v>
      </c>
      <c r="C1006" s="24" t="s">
        <v>372</v>
      </c>
      <c r="D1006" s="25">
        <v>6</v>
      </c>
      <c r="E1006" s="25">
        <v>7</v>
      </c>
      <c r="F1006" s="28" t="s">
        <v>880</v>
      </c>
      <c r="G1006" s="2">
        <v>5.6</v>
      </c>
      <c r="H1006" s="65">
        <v>12</v>
      </c>
      <c r="I1006" s="27">
        <f t="shared" ref="I1006:I1037" si="86">ROUND(5/G1006,1)</f>
        <v>0.9</v>
      </c>
      <c r="J1006" s="26"/>
      <c r="K1006" s="64"/>
      <c r="L1006" s="6">
        <f t="shared" si="83"/>
        <v>1219.258975508792</v>
      </c>
      <c r="M1006" s="6">
        <f t="shared" si="84"/>
        <v>1321.7769992537817</v>
      </c>
      <c r="N1006" s="74">
        <f t="shared" si="81"/>
        <v>102.5180237449897</v>
      </c>
      <c r="O1006" s="78">
        <f t="shared" si="82"/>
        <v>8.4082238313816254E-2</v>
      </c>
    </row>
    <row r="1007" spans="2:15" x14ac:dyDescent="0.2">
      <c r="B1007" s="81">
        <v>41510</v>
      </c>
      <c r="C1007" s="24" t="s">
        <v>372</v>
      </c>
      <c r="D1007" s="25">
        <v>7</v>
      </c>
      <c r="E1007" s="25">
        <v>10</v>
      </c>
      <c r="F1007" s="28" t="s">
        <v>881</v>
      </c>
      <c r="G1007" s="2">
        <v>3.7</v>
      </c>
      <c r="H1007" s="65">
        <v>15</v>
      </c>
      <c r="I1007" s="27">
        <f t="shared" si="86"/>
        <v>1.4</v>
      </c>
      <c r="J1007" s="26"/>
      <c r="K1007" s="64"/>
      <c r="L1007" s="6">
        <f t="shared" si="83"/>
        <v>1220.6589755087921</v>
      </c>
      <c r="M1007" s="6">
        <f t="shared" si="84"/>
        <v>1321.7769992537817</v>
      </c>
      <c r="N1007" s="74">
        <f t="shared" si="81"/>
        <v>101.11802374498961</v>
      </c>
      <c r="O1007" s="78">
        <f t="shared" si="82"/>
        <v>8.2838881107511489E-2</v>
      </c>
    </row>
    <row r="1008" spans="2:15" x14ac:dyDescent="0.2">
      <c r="B1008" s="81">
        <v>41510</v>
      </c>
      <c r="C1008" s="24" t="s">
        <v>372</v>
      </c>
      <c r="D1008" s="25">
        <v>7</v>
      </c>
      <c r="E1008" s="25">
        <v>12</v>
      </c>
      <c r="F1008" s="28" t="s">
        <v>152</v>
      </c>
      <c r="G1008" s="2">
        <v>5.7</v>
      </c>
      <c r="H1008" s="65">
        <v>7</v>
      </c>
      <c r="I1008" s="27">
        <f t="shared" si="86"/>
        <v>0.9</v>
      </c>
      <c r="J1008" s="26">
        <v>3</v>
      </c>
      <c r="K1008" s="64"/>
      <c r="L1008" s="6">
        <f t="shared" si="83"/>
        <v>1221.5589755087922</v>
      </c>
      <c r="M1008" s="6">
        <f t="shared" si="84"/>
        <v>1321.7769992537817</v>
      </c>
      <c r="N1008" s="74">
        <f t="shared" si="81"/>
        <v>100.21802374498952</v>
      </c>
      <c r="O1008" s="78">
        <f t="shared" si="82"/>
        <v>8.2041085002259234E-2</v>
      </c>
    </row>
    <row r="1009" spans="2:15" x14ac:dyDescent="0.2">
      <c r="B1009" s="81">
        <v>41514</v>
      </c>
      <c r="C1009" s="24" t="s">
        <v>75</v>
      </c>
      <c r="D1009" s="25">
        <v>4</v>
      </c>
      <c r="E1009" s="25">
        <v>6</v>
      </c>
      <c r="F1009" s="28" t="s">
        <v>882</v>
      </c>
      <c r="G1009" s="2">
        <v>4.5999999999999996</v>
      </c>
      <c r="H1009" s="65">
        <v>8</v>
      </c>
      <c r="I1009" s="27">
        <f t="shared" si="86"/>
        <v>1.1000000000000001</v>
      </c>
      <c r="J1009" s="26"/>
      <c r="K1009" s="64"/>
      <c r="L1009" s="6">
        <f t="shared" si="83"/>
        <v>1222.6589755087921</v>
      </c>
      <c r="M1009" s="6">
        <f t="shared" si="84"/>
        <v>1321.7769992537817</v>
      </c>
      <c r="N1009" s="74">
        <f t="shared" si="81"/>
        <v>99.118023744989614</v>
      </c>
      <c r="O1009" s="78">
        <f t="shared" si="82"/>
        <v>8.106759589585727E-2</v>
      </c>
    </row>
    <row r="1010" spans="2:15" x14ac:dyDescent="0.2">
      <c r="B1010" s="81">
        <v>41514</v>
      </c>
      <c r="C1010" s="24" t="s">
        <v>75</v>
      </c>
      <c r="D1010" s="25">
        <v>4</v>
      </c>
      <c r="E1010" s="25">
        <v>4</v>
      </c>
      <c r="F1010" s="28" t="s">
        <v>883</v>
      </c>
      <c r="G1010" s="2">
        <v>4.8</v>
      </c>
      <c r="H1010" s="65">
        <v>11</v>
      </c>
      <c r="I1010" s="27">
        <f t="shared" si="86"/>
        <v>1</v>
      </c>
      <c r="J1010" s="26"/>
      <c r="K1010" s="64"/>
      <c r="L1010" s="6">
        <f t="shared" si="83"/>
        <v>1223.6589755087921</v>
      </c>
      <c r="M1010" s="6">
        <f t="shared" si="84"/>
        <v>1321.7769992537817</v>
      </c>
      <c r="N1010" s="74">
        <f t="shared" si="81"/>
        <v>98.118023744989614</v>
      </c>
      <c r="O1010" s="78">
        <f t="shared" si="82"/>
        <v>8.0184124587647121E-2</v>
      </c>
    </row>
    <row r="1011" spans="2:15" x14ac:dyDescent="0.2">
      <c r="B1011" s="81">
        <v>41514</v>
      </c>
      <c r="C1011" s="24" t="s">
        <v>33</v>
      </c>
      <c r="D1011" s="25">
        <v>7</v>
      </c>
      <c r="E1011" s="25">
        <v>8</v>
      </c>
      <c r="F1011" s="28" t="s">
        <v>884</v>
      </c>
      <c r="G1011" s="2">
        <v>3</v>
      </c>
      <c r="H1011" s="65">
        <v>6</v>
      </c>
      <c r="I1011" s="27">
        <f t="shared" si="86"/>
        <v>1.7</v>
      </c>
      <c r="J1011" s="26"/>
      <c r="K1011" s="64"/>
      <c r="L1011" s="6">
        <f t="shared" si="83"/>
        <v>1225.3589755087921</v>
      </c>
      <c r="M1011" s="6">
        <f t="shared" si="84"/>
        <v>1321.7769992537817</v>
      </c>
      <c r="N1011" s="74">
        <f t="shared" si="81"/>
        <v>96.418023744989569</v>
      </c>
      <c r="O1011" s="78">
        <f t="shared" si="82"/>
        <v>7.8685532706817593E-2</v>
      </c>
    </row>
    <row r="1012" spans="2:15" x14ac:dyDescent="0.2">
      <c r="B1012" s="81">
        <v>41514</v>
      </c>
      <c r="C1012" s="24" t="s">
        <v>75</v>
      </c>
      <c r="D1012" s="25">
        <v>5</v>
      </c>
      <c r="E1012" s="25">
        <v>4</v>
      </c>
      <c r="F1012" s="28" t="s">
        <v>885</v>
      </c>
      <c r="G1012" s="2">
        <v>3.5</v>
      </c>
      <c r="H1012" s="65">
        <v>5.5</v>
      </c>
      <c r="I1012" s="27">
        <f t="shared" si="86"/>
        <v>1.4</v>
      </c>
      <c r="J1012" s="26">
        <v>2</v>
      </c>
      <c r="K1012" s="64"/>
      <c r="L1012" s="6">
        <f t="shared" si="83"/>
        <v>1226.7589755087922</v>
      </c>
      <c r="M1012" s="6">
        <f t="shared" si="84"/>
        <v>1321.7769992537817</v>
      </c>
      <c r="N1012" s="74">
        <f t="shared" si="81"/>
        <v>95.018023744989478</v>
      </c>
      <c r="O1012" s="78">
        <f t="shared" si="82"/>
        <v>7.7454516854528185E-2</v>
      </c>
    </row>
    <row r="1013" spans="2:15" x14ac:dyDescent="0.2">
      <c r="B1013" s="81">
        <v>41514</v>
      </c>
      <c r="C1013" s="24" t="s">
        <v>75</v>
      </c>
      <c r="D1013" s="25">
        <v>5</v>
      </c>
      <c r="E1013" s="25">
        <v>8</v>
      </c>
      <c r="F1013" s="28" t="s">
        <v>866</v>
      </c>
      <c r="G1013" s="2">
        <v>5.5</v>
      </c>
      <c r="H1013" s="65">
        <v>9</v>
      </c>
      <c r="I1013" s="27">
        <f t="shared" si="86"/>
        <v>0.9</v>
      </c>
      <c r="J1013" s="26"/>
      <c r="K1013" s="64"/>
      <c r="L1013" s="6">
        <f t="shared" si="83"/>
        <v>1227.6589755087923</v>
      </c>
      <c r="M1013" s="6">
        <f t="shared" si="84"/>
        <v>1321.7769992537817</v>
      </c>
      <c r="N1013" s="74">
        <f t="shared" si="81"/>
        <v>94.118023744989387</v>
      </c>
      <c r="O1013" s="78">
        <f t="shared" si="82"/>
        <v>7.666463213530697E-2</v>
      </c>
    </row>
    <row r="1014" spans="2:15" x14ac:dyDescent="0.2">
      <c r="B1014" s="81">
        <v>41514</v>
      </c>
      <c r="C1014" s="24" t="s">
        <v>33</v>
      </c>
      <c r="D1014" s="25">
        <v>8</v>
      </c>
      <c r="E1014" s="25">
        <v>1</v>
      </c>
      <c r="F1014" s="28" t="s">
        <v>41</v>
      </c>
      <c r="G1014" s="2">
        <v>3.1</v>
      </c>
      <c r="H1014" s="65">
        <v>4.8</v>
      </c>
      <c r="I1014" s="27">
        <f t="shared" si="86"/>
        <v>1.6</v>
      </c>
      <c r="J1014" s="26"/>
      <c r="K1014" s="64"/>
      <c r="L1014" s="6">
        <f t="shared" si="83"/>
        <v>1229.2589755087922</v>
      </c>
      <c r="M1014" s="6">
        <f t="shared" si="84"/>
        <v>1321.7769992537817</v>
      </c>
      <c r="N1014" s="74">
        <f t="shared" si="81"/>
        <v>92.518023744989478</v>
      </c>
      <c r="O1014" s="78">
        <f t="shared" si="82"/>
        <v>7.5263248500338276E-2</v>
      </c>
    </row>
    <row r="1015" spans="2:15" x14ac:dyDescent="0.2">
      <c r="B1015" s="81">
        <v>41514</v>
      </c>
      <c r="C1015" s="24" t="s">
        <v>75</v>
      </c>
      <c r="D1015" s="25">
        <v>6</v>
      </c>
      <c r="E1015" s="25">
        <v>7</v>
      </c>
      <c r="F1015" s="28" t="s">
        <v>886</v>
      </c>
      <c r="G1015" s="2">
        <v>2.6</v>
      </c>
      <c r="H1015" s="65">
        <v>7</v>
      </c>
      <c r="I1015" s="27">
        <f t="shared" si="86"/>
        <v>1.9</v>
      </c>
      <c r="J1015" s="26"/>
      <c r="K1015" s="64"/>
      <c r="L1015" s="6">
        <f t="shared" si="83"/>
        <v>1231.1589755087923</v>
      </c>
      <c r="M1015" s="6">
        <f t="shared" si="84"/>
        <v>1321.7769992537817</v>
      </c>
      <c r="N1015" s="74">
        <f t="shared" si="81"/>
        <v>90.618023744989387</v>
      </c>
      <c r="O1015" s="78">
        <f t="shared" si="82"/>
        <v>7.3603836342532716E-2</v>
      </c>
    </row>
    <row r="1016" spans="2:15" x14ac:dyDescent="0.2">
      <c r="B1016" s="81">
        <v>41514</v>
      </c>
      <c r="C1016" s="24" t="s">
        <v>33</v>
      </c>
      <c r="D1016" s="25">
        <v>9</v>
      </c>
      <c r="E1016" s="25">
        <v>4</v>
      </c>
      <c r="F1016" s="28" t="s">
        <v>887</v>
      </c>
      <c r="G1016" s="2">
        <v>5.6</v>
      </c>
      <c r="H1016" s="65">
        <v>7</v>
      </c>
      <c r="I1016" s="27">
        <f t="shared" si="86"/>
        <v>0.9</v>
      </c>
      <c r="J1016" s="26">
        <v>3</v>
      </c>
      <c r="K1016" s="64"/>
      <c r="L1016" s="6">
        <f t="shared" si="83"/>
        <v>1232.0589755087924</v>
      </c>
      <c r="M1016" s="6">
        <f t="shared" si="84"/>
        <v>1321.7769992537817</v>
      </c>
      <c r="N1016" s="74">
        <f t="shared" si="81"/>
        <v>89.718023744989296</v>
      </c>
      <c r="O1016" s="78">
        <f t="shared" si="82"/>
        <v>7.2819585367607298E-2</v>
      </c>
    </row>
    <row r="1017" spans="2:15" x14ac:dyDescent="0.2">
      <c r="B1017" s="81">
        <v>41514</v>
      </c>
      <c r="C1017" s="24" t="s">
        <v>33</v>
      </c>
      <c r="D1017" s="25">
        <v>9</v>
      </c>
      <c r="E1017" s="25">
        <v>11</v>
      </c>
      <c r="F1017" s="28" t="s">
        <v>525</v>
      </c>
      <c r="G1017" s="2">
        <v>5.9</v>
      </c>
      <c r="H1017" s="65">
        <v>11</v>
      </c>
      <c r="I1017" s="27">
        <f t="shared" si="86"/>
        <v>0.8</v>
      </c>
      <c r="J1017" s="26">
        <v>2</v>
      </c>
      <c r="K1017" s="64"/>
      <c r="L1017" s="6">
        <f t="shared" si="83"/>
        <v>1232.8589755087924</v>
      </c>
      <c r="M1017" s="6">
        <f t="shared" si="84"/>
        <v>1321.7769992537817</v>
      </c>
      <c r="N1017" s="74">
        <f t="shared" si="81"/>
        <v>88.918023744989341</v>
      </c>
      <c r="O1017" s="78">
        <f t="shared" si="82"/>
        <v>7.2123434643685411E-2</v>
      </c>
    </row>
    <row r="1018" spans="2:15" x14ac:dyDescent="0.2">
      <c r="B1018" s="81">
        <v>41514</v>
      </c>
      <c r="C1018" s="24" t="s">
        <v>33</v>
      </c>
      <c r="D1018" s="25">
        <v>9</v>
      </c>
      <c r="E1018" s="25">
        <v>12</v>
      </c>
      <c r="F1018" s="28" t="s">
        <v>888</v>
      </c>
      <c r="G1018" s="2">
        <v>6</v>
      </c>
      <c r="H1018" s="65">
        <v>10</v>
      </c>
      <c r="I1018" s="27">
        <f t="shared" si="86"/>
        <v>0.8</v>
      </c>
      <c r="J1018" s="26"/>
      <c r="K1018" s="64"/>
      <c r="L1018" s="6">
        <f t="shared" si="83"/>
        <v>1233.6589755087923</v>
      </c>
      <c r="M1018" s="6">
        <f t="shared" si="84"/>
        <v>1321.7769992537817</v>
      </c>
      <c r="N1018" s="74">
        <f t="shared" si="81"/>
        <v>88.118023744989387</v>
      </c>
      <c r="O1018" s="78">
        <f t="shared" si="82"/>
        <v>7.1428186795826035E-2</v>
      </c>
    </row>
    <row r="1019" spans="2:15" x14ac:dyDescent="0.2">
      <c r="B1019" s="81">
        <v>41514</v>
      </c>
      <c r="C1019" s="24" t="s">
        <v>75</v>
      </c>
      <c r="D1019" s="25">
        <v>7</v>
      </c>
      <c r="E1019" s="25">
        <v>2</v>
      </c>
      <c r="F1019" s="28" t="s">
        <v>889</v>
      </c>
      <c r="G1019" s="2">
        <v>5.5</v>
      </c>
      <c r="H1019" s="65">
        <v>16</v>
      </c>
      <c r="I1019" s="27">
        <f t="shared" si="86"/>
        <v>0.9</v>
      </c>
      <c r="J1019" s="26"/>
      <c r="K1019" s="64"/>
      <c r="L1019" s="6">
        <f t="shared" si="83"/>
        <v>1234.5589755087924</v>
      </c>
      <c r="M1019" s="6">
        <f t="shared" si="84"/>
        <v>1321.7769992537817</v>
      </c>
      <c r="N1019" s="74">
        <f t="shared" si="81"/>
        <v>87.218023744989296</v>
      </c>
      <c r="O1019" s="78">
        <f t="shared" si="82"/>
        <v>7.0647110000593191E-2</v>
      </c>
    </row>
    <row r="1020" spans="2:15" x14ac:dyDescent="0.2">
      <c r="B1020" s="81">
        <v>41514</v>
      </c>
      <c r="C1020" s="24" t="s">
        <v>33</v>
      </c>
      <c r="D1020" s="25">
        <v>10</v>
      </c>
      <c r="E1020" s="25">
        <v>8</v>
      </c>
      <c r="F1020" s="28" t="s">
        <v>890</v>
      </c>
      <c r="G1020" s="2">
        <v>5.8</v>
      </c>
      <c r="H1020" s="65">
        <v>10</v>
      </c>
      <c r="I1020" s="27">
        <f t="shared" si="86"/>
        <v>0.9</v>
      </c>
      <c r="J1020" s="26"/>
      <c r="K1020" s="64"/>
      <c r="L1020" s="6">
        <f t="shared" si="83"/>
        <v>1235.4589755087925</v>
      </c>
      <c r="M1020" s="6">
        <f t="shared" si="84"/>
        <v>1321.7769992537817</v>
      </c>
      <c r="N1020" s="74">
        <f t="shared" si="81"/>
        <v>86.318023744989205</v>
      </c>
      <c r="O1020" s="78">
        <f t="shared" si="82"/>
        <v>6.9867171193961589E-2</v>
      </c>
    </row>
    <row r="1021" spans="2:15" x14ac:dyDescent="0.2">
      <c r="B1021" s="81">
        <v>41514</v>
      </c>
      <c r="C1021" s="24" t="s">
        <v>372</v>
      </c>
      <c r="D1021" s="25">
        <v>5</v>
      </c>
      <c r="E1021" s="25">
        <v>5</v>
      </c>
      <c r="F1021" s="28" t="s">
        <v>891</v>
      </c>
      <c r="G1021" s="2">
        <v>4.7</v>
      </c>
      <c r="H1021" s="65">
        <v>7</v>
      </c>
      <c r="I1021" s="27">
        <f t="shared" si="86"/>
        <v>1.1000000000000001</v>
      </c>
      <c r="J1021" s="26"/>
      <c r="K1021" s="64"/>
      <c r="L1021" s="6">
        <f t="shared" si="83"/>
        <v>1236.5589755087924</v>
      </c>
      <c r="M1021" s="6">
        <f t="shared" si="84"/>
        <v>1321.7769992537817</v>
      </c>
      <c r="N1021" s="74">
        <f t="shared" si="81"/>
        <v>85.218023744989296</v>
      </c>
      <c r="O1021" s="78">
        <f t="shared" si="82"/>
        <v>6.8915454444803681E-2</v>
      </c>
    </row>
    <row r="1022" spans="2:15" x14ac:dyDescent="0.2">
      <c r="B1022" s="81">
        <v>41514</v>
      </c>
      <c r="C1022" s="24" t="s">
        <v>372</v>
      </c>
      <c r="D1022" s="25">
        <v>5</v>
      </c>
      <c r="E1022" s="25">
        <v>10</v>
      </c>
      <c r="F1022" s="28" t="s">
        <v>494</v>
      </c>
      <c r="G1022" s="2">
        <v>5.7</v>
      </c>
      <c r="H1022" s="65">
        <v>17</v>
      </c>
      <c r="I1022" s="27">
        <f t="shared" si="86"/>
        <v>0.9</v>
      </c>
      <c r="J1022" s="26">
        <v>3</v>
      </c>
      <c r="K1022" s="64"/>
      <c r="L1022" s="6">
        <f t="shared" si="83"/>
        <v>1237.4589755087925</v>
      </c>
      <c r="M1022" s="6">
        <f t="shared" si="84"/>
        <v>1321.7769992537817</v>
      </c>
      <c r="N1022" s="74">
        <f t="shared" si="81"/>
        <v>84.318023744989205</v>
      </c>
      <c r="O1022" s="78">
        <f t="shared" si="82"/>
        <v>6.813803561473307E-2</v>
      </c>
    </row>
    <row r="1023" spans="2:15" x14ac:dyDescent="0.2">
      <c r="B1023" s="81">
        <v>41514</v>
      </c>
      <c r="C1023" s="24" t="s">
        <v>372</v>
      </c>
      <c r="D1023" s="25">
        <v>7</v>
      </c>
      <c r="E1023" s="25">
        <v>2</v>
      </c>
      <c r="F1023" s="28" t="s">
        <v>606</v>
      </c>
      <c r="G1023" s="2">
        <v>4.5999999999999996</v>
      </c>
      <c r="H1023" s="65">
        <v>4.5999999999999996</v>
      </c>
      <c r="I1023" s="27">
        <f t="shared" si="86"/>
        <v>1.1000000000000001</v>
      </c>
      <c r="J1023" s="26"/>
      <c r="K1023" s="64"/>
      <c r="L1023" s="6">
        <f t="shared" si="83"/>
        <v>1238.5589755087924</v>
      </c>
      <c r="M1023" s="6">
        <f t="shared" si="84"/>
        <v>1321.7769992537817</v>
      </c>
      <c r="N1023" s="74">
        <f t="shared" si="81"/>
        <v>83.218023744989296</v>
      </c>
      <c r="O1023" s="78">
        <f t="shared" si="82"/>
        <v>6.7189391373796994E-2</v>
      </c>
    </row>
    <row r="1024" spans="2:15" x14ac:dyDescent="0.2">
      <c r="B1024" s="81">
        <v>41514</v>
      </c>
      <c r="C1024" s="24" t="s">
        <v>372</v>
      </c>
      <c r="D1024" s="25">
        <v>8</v>
      </c>
      <c r="E1024" s="25">
        <v>2</v>
      </c>
      <c r="F1024" s="28" t="s">
        <v>892</v>
      </c>
      <c r="G1024" s="2">
        <v>7.1</v>
      </c>
      <c r="H1024" s="65">
        <v>10</v>
      </c>
      <c r="I1024" s="27">
        <f t="shared" si="86"/>
        <v>0.7</v>
      </c>
      <c r="J1024" s="26"/>
      <c r="K1024" s="64"/>
      <c r="L1024" s="6">
        <f t="shared" si="83"/>
        <v>1239.2589755087924</v>
      </c>
      <c r="M1024" s="6">
        <f t="shared" si="84"/>
        <v>1321.7769992537817</v>
      </c>
      <c r="N1024" s="74">
        <f t="shared" si="81"/>
        <v>82.51802374498925</v>
      </c>
      <c r="O1024" s="78">
        <f t="shared" si="82"/>
        <v>6.6586585512612886E-2</v>
      </c>
    </row>
    <row r="1025" spans="2:15" x14ac:dyDescent="0.2">
      <c r="B1025" s="81">
        <v>41517</v>
      </c>
      <c r="C1025" s="24" t="s">
        <v>58</v>
      </c>
      <c r="D1025" s="25">
        <v>1</v>
      </c>
      <c r="E1025" s="25">
        <v>5</v>
      </c>
      <c r="F1025" s="28" t="s">
        <v>893</v>
      </c>
      <c r="G1025" s="2">
        <v>4.0999999999999996</v>
      </c>
      <c r="H1025" s="65">
        <v>6.5</v>
      </c>
      <c r="I1025" s="27">
        <f t="shared" si="86"/>
        <v>1.2</v>
      </c>
      <c r="J1025" s="26"/>
      <c r="K1025" s="64"/>
      <c r="L1025" s="6">
        <f t="shared" si="83"/>
        <v>1240.4589755087925</v>
      </c>
      <c r="M1025" s="6">
        <f t="shared" si="84"/>
        <v>1321.7769992537817</v>
      </c>
      <c r="N1025" s="74">
        <f t="shared" si="81"/>
        <v>81.318023744989205</v>
      </c>
      <c r="O1025" s="78">
        <f t="shared" si="82"/>
        <v>6.5554786857530231E-2</v>
      </c>
    </row>
    <row r="1026" spans="2:15" x14ac:dyDescent="0.2">
      <c r="B1026" s="81">
        <v>41517</v>
      </c>
      <c r="C1026" s="24" t="s">
        <v>58</v>
      </c>
      <c r="D1026" s="25">
        <v>1</v>
      </c>
      <c r="E1026" s="25">
        <v>10</v>
      </c>
      <c r="F1026" s="28" t="s">
        <v>840</v>
      </c>
      <c r="G1026" s="2">
        <v>6</v>
      </c>
      <c r="H1026" s="65">
        <v>7</v>
      </c>
      <c r="I1026" s="27">
        <f t="shared" si="86"/>
        <v>0.8</v>
      </c>
      <c r="J1026" s="26">
        <v>2</v>
      </c>
      <c r="K1026" s="64"/>
      <c r="L1026" s="6">
        <f t="shared" si="83"/>
        <v>1241.2589755087924</v>
      </c>
      <c r="M1026" s="6">
        <f t="shared" si="84"/>
        <v>1321.7769992537817</v>
      </c>
      <c r="N1026" s="74">
        <f t="shared" si="81"/>
        <v>80.51802374498925</v>
      </c>
      <c r="O1026" s="78">
        <f t="shared" si="82"/>
        <v>6.4868029423098342E-2</v>
      </c>
    </row>
    <row r="1027" spans="2:15" x14ac:dyDescent="0.2">
      <c r="B1027" s="81">
        <v>41517</v>
      </c>
      <c r="C1027" s="24" t="s">
        <v>126</v>
      </c>
      <c r="D1027" s="25">
        <v>2</v>
      </c>
      <c r="E1027" s="25">
        <v>9</v>
      </c>
      <c r="F1027" s="28" t="s">
        <v>113</v>
      </c>
      <c r="G1027" s="2">
        <v>2.2999999999999998</v>
      </c>
      <c r="H1027" s="65">
        <v>4</v>
      </c>
      <c r="I1027" s="27">
        <f t="shared" si="86"/>
        <v>2.2000000000000002</v>
      </c>
      <c r="J1027" s="26"/>
      <c r="K1027" s="64"/>
      <c r="L1027" s="6">
        <f t="shared" si="83"/>
        <v>1243.4589755087925</v>
      </c>
      <c r="M1027" s="6">
        <f t="shared" si="84"/>
        <v>1321.7769992537817</v>
      </c>
      <c r="N1027" s="74">
        <f t="shared" si="81"/>
        <v>78.318023744989205</v>
      </c>
      <c r="O1027" s="78">
        <f t="shared" si="82"/>
        <v>6.2984002920517271E-2</v>
      </c>
    </row>
    <row r="1028" spans="2:15" x14ac:dyDescent="0.2">
      <c r="B1028" s="81">
        <v>41517</v>
      </c>
      <c r="C1028" s="24" t="s">
        <v>14</v>
      </c>
      <c r="D1028" s="25">
        <v>2</v>
      </c>
      <c r="E1028" s="25">
        <v>6</v>
      </c>
      <c r="F1028" s="28" t="s">
        <v>858</v>
      </c>
      <c r="G1028" s="2">
        <v>5</v>
      </c>
      <c r="H1028" s="65">
        <v>11</v>
      </c>
      <c r="I1028" s="27">
        <f t="shared" si="86"/>
        <v>1</v>
      </c>
      <c r="J1028" s="26"/>
      <c r="K1028" s="64"/>
      <c r="L1028" s="6">
        <f t="shared" si="83"/>
        <v>1244.4589755087925</v>
      </c>
      <c r="M1028" s="6">
        <f t="shared" si="84"/>
        <v>1321.7769992537817</v>
      </c>
      <c r="N1028" s="74">
        <f t="shared" ref="N1028:N1091" si="87">M1028-L1028</f>
        <v>77.318023744989205</v>
      </c>
      <c r="O1028" s="78">
        <f t="shared" ref="O1028:O1091" si="88">N1028/L1028</f>
        <v>6.212982932071185E-2</v>
      </c>
    </row>
    <row r="1029" spans="2:15" x14ac:dyDescent="0.2">
      <c r="B1029" s="81">
        <v>41517</v>
      </c>
      <c r="C1029" s="24" t="s">
        <v>14</v>
      </c>
      <c r="D1029" s="25">
        <v>2</v>
      </c>
      <c r="E1029" s="25">
        <v>1</v>
      </c>
      <c r="F1029" s="28" t="s">
        <v>894</v>
      </c>
      <c r="G1029" s="2">
        <v>5.3</v>
      </c>
      <c r="H1029" s="65">
        <v>16</v>
      </c>
      <c r="I1029" s="27">
        <f t="shared" si="86"/>
        <v>0.9</v>
      </c>
      <c r="J1029" s="26"/>
      <c r="K1029" s="64"/>
      <c r="L1029" s="6">
        <f t="shared" ref="L1029:L1092" si="89">L1028+I1029</f>
        <v>1245.3589755087926</v>
      </c>
      <c r="M1029" s="6">
        <f t="shared" ref="M1029:M1092" si="90">M1028+K1029</f>
        <v>1321.7769992537817</v>
      </c>
      <c r="N1029" s="74">
        <f t="shared" si="87"/>
        <v>76.418023744989114</v>
      </c>
      <c r="O1029" s="78">
        <f t="shared" si="88"/>
        <v>6.13622459450043E-2</v>
      </c>
    </row>
    <row r="1030" spans="2:15" x14ac:dyDescent="0.2">
      <c r="B1030" s="81">
        <v>41517</v>
      </c>
      <c r="C1030" s="24" t="s">
        <v>14</v>
      </c>
      <c r="D1030" s="25">
        <v>2</v>
      </c>
      <c r="E1030" s="25">
        <v>5</v>
      </c>
      <c r="F1030" s="28" t="s">
        <v>835</v>
      </c>
      <c r="G1030" s="2">
        <v>5.7</v>
      </c>
      <c r="H1030" s="65">
        <v>7</v>
      </c>
      <c r="I1030" s="27">
        <f t="shared" si="86"/>
        <v>0.9</v>
      </c>
      <c r="J1030" s="26"/>
      <c r="K1030" s="64"/>
      <c r="L1030" s="6">
        <f t="shared" si="89"/>
        <v>1246.2589755087927</v>
      </c>
      <c r="M1030" s="6">
        <f t="shared" si="90"/>
        <v>1321.7769992537817</v>
      </c>
      <c r="N1030" s="74">
        <f t="shared" si="87"/>
        <v>75.518023744989023</v>
      </c>
      <c r="O1030" s="78">
        <f t="shared" si="88"/>
        <v>6.0595771207311334E-2</v>
      </c>
    </row>
    <row r="1031" spans="2:15" x14ac:dyDescent="0.2">
      <c r="B1031" s="81">
        <v>41517</v>
      </c>
      <c r="C1031" s="24" t="s">
        <v>126</v>
      </c>
      <c r="D1031" s="25">
        <v>3</v>
      </c>
      <c r="E1031" s="25">
        <v>13</v>
      </c>
      <c r="F1031" s="28" t="s">
        <v>645</v>
      </c>
      <c r="G1031" s="2">
        <v>4.8</v>
      </c>
      <c r="H1031" s="65">
        <v>8</v>
      </c>
      <c r="I1031" s="27">
        <f t="shared" si="86"/>
        <v>1</v>
      </c>
      <c r="J1031" s="26"/>
      <c r="K1031" s="64"/>
      <c r="L1031" s="6">
        <f t="shared" si="89"/>
        <v>1247.2589755087927</v>
      </c>
      <c r="M1031" s="6">
        <f t="shared" si="90"/>
        <v>1321.7769992537817</v>
      </c>
      <c r="N1031" s="74">
        <f t="shared" si="87"/>
        <v>74.518023744989023</v>
      </c>
      <c r="O1031" s="78">
        <f t="shared" si="88"/>
        <v>5.9745429945365587E-2</v>
      </c>
    </row>
    <row r="1032" spans="2:15" x14ac:dyDescent="0.2">
      <c r="B1032" s="81">
        <v>41517</v>
      </c>
      <c r="C1032" s="24" t="s">
        <v>126</v>
      </c>
      <c r="D1032" s="25">
        <v>3</v>
      </c>
      <c r="E1032" s="25">
        <v>3</v>
      </c>
      <c r="F1032" s="28" t="s">
        <v>74</v>
      </c>
      <c r="G1032" s="2">
        <v>5.3</v>
      </c>
      <c r="H1032" s="65">
        <v>5.5</v>
      </c>
      <c r="I1032" s="27">
        <f t="shared" si="86"/>
        <v>0.9</v>
      </c>
      <c r="J1032" s="26"/>
      <c r="K1032" s="64"/>
      <c r="L1032" s="6">
        <f t="shared" si="89"/>
        <v>1248.1589755087928</v>
      </c>
      <c r="M1032" s="6">
        <f t="shared" si="90"/>
        <v>1321.7769992537817</v>
      </c>
      <c r="N1032" s="74">
        <f t="shared" si="87"/>
        <v>73.618023744988932</v>
      </c>
      <c r="O1032" s="78">
        <f t="shared" si="88"/>
        <v>5.8981287792269951E-2</v>
      </c>
    </row>
    <row r="1033" spans="2:15" x14ac:dyDescent="0.2">
      <c r="B1033" s="81">
        <v>41517</v>
      </c>
      <c r="C1033" s="24" t="s">
        <v>14</v>
      </c>
      <c r="D1033" s="25">
        <v>3</v>
      </c>
      <c r="E1033" s="25">
        <v>4</v>
      </c>
      <c r="F1033" s="28" t="s">
        <v>895</v>
      </c>
      <c r="G1033" s="2">
        <v>3.5</v>
      </c>
      <c r="H1033" s="65">
        <v>3.5</v>
      </c>
      <c r="I1033" s="27">
        <f t="shared" si="86"/>
        <v>1.4</v>
      </c>
      <c r="J1033" s="26">
        <v>2</v>
      </c>
      <c r="K1033" s="64"/>
      <c r="L1033" s="6">
        <f t="shared" si="89"/>
        <v>1249.5589755087929</v>
      </c>
      <c r="M1033" s="6">
        <f t="shared" si="90"/>
        <v>1321.7769992537817</v>
      </c>
      <c r="N1033" s="74">
        <f t="shared" si="87"/>
        <v>72.218023744988841</v>
      </c>
      <c r="O1033" s="78">
        <f t="shared" si="88"/>
        <v>5.7794810137379277E-2</v>
      </c>
    </row>
    <row r="1034" spans="2:15" x14ac:dyDescent="0.2">
      <c r="B1034" s="81">
        <v>41517</v>
      </c>
      <c r="C1034" s="24" t="s">
        <v>14</v>
      </c>
      <c r="D1034" s="25">
        <v>3</v>
      </c>
      <c r="E1034" s="25">
        <v>9</v>
      </c>
      <c r="F1034" s="28" t="s">
        <v>896</v>
      </c>
      <c r="G1034" s="2">
        <v>3.9</v>
      </c>
      <c r="H1034" s="65">
        <v>5</v>
      </c>
      <c r="I1034" s="27">
        <f t="shared" si="86"/>
        <v>1.3</v>
      </c>
      <c r="J1034" s="26">
        <v>1</v>
      </c>
      <c r="K1034" s="64">
        <f>I1034*H1034</f>
        <v>6.5</v>
      </c>
      <c r="L1034" s="6">
        <f t="shared" si="89"/>
        <v>1250.8589755087928</v>
      </c>
      <c r="M1034" s="6">
        <f t="shared" si="90"/>
        <v>1328.2769992537817</v>
      </c>
      <c r="N1034" s="74">
        <f t="shared" si="87"/>
        <v>77.418023744988886</v>
      </c>
      <c r="O1034" s="78">
        <f t="shared" si="88"/>
        <v>6.189188810313228E-2</v>
      </c>
    </row>
    <row r="1035" spans="2:15" x14ac:dyDescent="0.2">
      <c r="B1035" s="81">
        <v>41517</v>
      </c>
      <c r="C1035" s="24" t="s">
        <v>19</v>
      </c>
      <c r="D1035" s="25">
        <v>3</v>
      </c>
      <c r="E1035" s="25">
        <v>9</v>
      </c>
      <c r="F1035" s="28" t="s">
        <v>897</v>
      </c>
      <c r="G1035" s="2">
        <v>3.1</v>
      </c>
      <c r="H1035" s="65">
        <v>6</v>
      </c>
      <c r="I1035" s="27">
        <f t="shared" si="86"/>
        <v>1.6</v>
      </c>
      <c r="J1035" s="26"/>
      <c r="K1035" s="64"/>
      <c r="L1035" s="6">
        <f t="shared" si="89"/>
        <v>1252.4589755087927</v>
      </c>
      <c r="M1035" s="6">
        <f t="shared" si="90"/>
        <v>1328.2769992537817</v>
      </c>
      <c r="N1035" s="74">
        <f t="shared" si="87"/>
        <v>75.818023744988977</v>
      </c>
      <c r="O1035" s="78">
        <f t="shared" si="88"/>
        <v>6.0535335070906443E-2</v>
      </c>
    </row>
    <row r="1036" spans="2:15" x14ac:dyDescent="0.2">
      <c r="B1036" s="81">
        <v>41517</v>
      </c>
      <c r="C1036" s="24" t="s">
        <v>58</v>
      </c>
      <c r="D1036" s="25">
        <v>4</v>
      </c>
      <c r="E1036" s="25">
        <v>2</v>
      </c>
      <c r="F1036" s="28" t="s">
        <v>898</v>
      </c>
      <c r="G1036" s="2">
        <v>6</v>
      </c>
      <c r="H1036" s="65">
        <v>11</v>
      </c>
      <c r="I1036" s="27">
        <f t="shared" si="86"/>
        <v>0.8</v>
      </c>
      <c r="J1036" s="26">
        <v>3</v>
      </c>
      <c r="K1036" s="64"/>
      <c r="L1036" s="6">
        <f t="shared" si="89"/>
        <v>1253.2589755087927</v>
      </c>
      <c r="M1036" s="6">
        <f t="shared" si="90"/>
        <v>1328.2769992537817</v>
      </c>
      <c r="N1036" s="74">
        <f t="shared" si="87"/>
        <v>75.018023744989023</v>
      </c>
      <c r="O1036" s="78">
        <f t="shared" si="88"/>
        <v>5.9858357459226276E-2</v>
      </c>
    </row>
    <row r="1037" spans="2:15" x14ac:dyDescent="0.2">
      <c r="B1037" s="81">
        <v>41517</v>
      </c>
      <c r="C1037" s="24" t="s">
        <v>126</v>
      </c>
      <c r="D1037" s="25">
        <v>5</v>
      </c>
      <c r="E1037" s="25">
        <v>12</v>
      </c>
      <c r="F1037" s="28" t="s">
        <v>138</v>
      </c>
      <c r="G1037" s="2">
        <v>5.4</v>
      </c>
      <c r="H1037" s="65">
        <v>6.5</v>
      </c>
      <c r="I1037" s="27">
        <f t="shared" si="86"/>
        <v>0.9</v>
      </c>
      <c r="J1037" s="26">
        <v>2</v>
      </c>
      <c r="K1037" s="64"/>
      <c r="L1037" s="6">
        <f t="shared" si="89"/>
        <v>1254.1589755087928</v>
      </c>
      <c r="M1037" s="6">
        <f t="shared" si="90"/>
        <v>1328.2769992537817</v>
      </c>
      <c r="N1037" s="74">
        <f t="shared" si="87"/>
        <v>74.118023744988932</v>
      </c>
      <c r="O1037" s="78">
        <f t="shared" si="88"/>
        <v>5.909778998704722E-2</v>
      </c>
    </row>
    <row r="1038" spans="2:15" x14ac:dyDescent="0.2">
      <c r="B1038" s="81">
        <v>41517</v>
      </c>
      <c r="C1038" s="24" t="s">
        <v>14</v>
      </c>
      <c r="D1038" s="25">
        <v>5</v>
      </c>
      <c r="E1038" s="25">
        <v>8</v>
      </c>
      <c r="F1038" s="28" t="s">
        <v>301</v>
      </c>
      <c r="G1038" s="2">
        <v>4.5</v>
      </c>
      <c r="H1038" s="65">
        <v>5.5</v>
      </c>
      <c r="I1038" s="27">
        <f t="shared" ref="I1038:I1049" si="91">ROUND(5/G1038,1)</f>
        <v>1.1000000000000001</v>
      </c>
      <c r="J1038" s="26">
        <v>1</v>
      </c>
      <c r="K1038" s="64">
        <f>H1038*I1038</f>
        <v>6.0500000000000007</v>
      </c>
      <c r="L1038" s="6">
        <f t="shared" si="89"/>
        <v>1255.2589755087927</v>
      </c>
      <c r="M1038" s="6">
        <f t="shared" si="90"/>
        <v>1334.3269992537817</v>
      </c>
      <c r="N1038" s="74">
        <f t="shared" si="87"/>
        <v>79.068023744988977</v>
      </c>
      <c r="O1038" s="78">
        <f t="shared" si="88"/>
        <v>6.2989411179426483E-2</v>
      </c>
    </row>
    <row r="1039" spans="2:15" x14ac:dyDescent="0.2">
      <c r="B1039" s="81">
        <v>41517</v>
      </c>
      <c r="C1039" s="24" t="s">
        <v>14</v>
      </c>
      <c r="D1039" s="25">
        <v>5</v>
      </c>
      <c r="E1039" s="25">
        <v>12</v>
      </c>
      <c r="F1039" s="28" t="s">
        <v>899</v>
      </c>
      <c r="G1039" s="2">
        <v>6</v>
      </c>
      <c r="H1039" s="65">
        <v>19</v>
      </c>
      <c r="I1039" s="27">
        <f t="shared" si="91"/>
        <v>0.8</v>
      </c>
      <c r="J1039" s="26"/>
      <c r="K1039" s="64"/>
      <c r="L1039" s="6">
        <f t="shared" si="89"/>
        <v>1256.0589755087926</v>
      </c>
      <c r="M1039" s="6">
        <f t="shared" si="90"/>
        <v>1334.3269992537817</v>
      </c>
      <c r="N1039" s="74">
        <f t="shared" si="87"/>
        <v>78.268023744989023</v>
      </c>
      <c r="O1039" s="78">
        <f t="shared" si="88"/>
        <v>6.2312379650234929E-2</v>
      </c>
    </row>
    <row r="1040" spans="2:15" x14ac:dyDescent="0.2">
      <c r="B1040" s="81">
        <v>41517</v>
      </c>
      <c r="C1040" s="24" t="s">
        <v>126</v>
      </c>
      <c r="D1040" s="25">
        <v>6</v>
      </c>
      <c r="E1040" s="25">
        <v>9</v>
      </c>
      <c r="F1040" s="28" t="s">
        <v>900</v>
      </c>
      <c r="G1040" s="2">
        <v>5.8</v>
      </c>
      <c r="H1040" s="65">
        <v>7.5</v>
      </c>
      <c r="I1040" s="27">
        <f t="shared" si="91"/>
        <v>0.9</v>
      </c>
      <c r="J1040" s="26"/>
      <c r="K1040" s="64"/>
      <c r="L1040" s="6">
        <f t="shared" si="89"/>
        <v>1256.9589755087927</v>
      </c>
      <c r="M1040" s="6">
        <f t="shared" si="90"/>
        <v>1334.3269992537817</v>
      </c>
      <c r="N1040" s="74">
        <f t="shared" si="87"/>
        <v>77.368023744988932</v>
      </c>
      <c r="O1040" s="78">
        <f t="shared" si="88"/>
        <v>6.1551749303251406E-2</v>
      </c>
    </row>
    <row r="1041" spans="2:15" x14ac:dyDescent="0.2">
      <c r="B1041" s="81">
        <v>41517</v>
      </c>
      <c r="C1041" s="24" t="s">
        <v>58</v>
      </c>
      <c r="D1041" s="25">
        <v>6</v>
      </c>
      <c r="E1041" s="25">
        <v>8</v>
      </c>
      <c r="F1041" s="28" t="s">
        <v>901</v>
      </c>
      <c r="G1041" s="2">
        <v>4.0999999999999996</v>
      </c>
      <c r="H1041" s="65">
        <v>6.5</v>
      </c>
      <c r="I1041" s="27">
        <f t="shared" si="91"/>
        <v>1.2</v>
      </c>
      <c r="J1041" s="26"/>
      <c r="K1041" s="64"/>
      <c r="L1041" s="6">
        <f t="shared" si="89"/>
        <v>1258.1589755087928</v>
      </c>
      <c r="M1041" s="6">
        <f t="shared" si="90"/>
        <v>1334.3269992537817</v>
      </c>
      <c r="N1041" s="74">
        <f t="shared" si="87"/>
        <v>76.168023744988886</v>
      </c>
      <c r="O1041" s="78">
        <f t="shared" si="88"/>
        <v>6.0539268270281145E-2</v>
      </c>
    </row>
    <row r="1042" spans="2:15" x14ac:dyDescent="0.2">
      <c r="B1042" s="81">
        <v>41517</v>
      </c>
      <c r="C1042" s="24" t="s">
        <v>19</v>
      </c>
      <c r="D1042" s="25">
        <v>6</v>
      </c>
      <c r="E1042" s="25">
        <v>7</v>
      </c>
      <c r="F1042" s="28" t="s">
        <v>902</v>
      </c>
      <c r="G1042" s="2">
        <v>5.9</v>
      </c>
      <c r="H1042" s="65">
        <v>17</v>
      </c>
      <c r="I1042" s="27">
        <f t="shared" si="91"/>
        <v>0.8</v>
      </c>
      <c r="J1042" s="26"/>
      <c r="K1042" s="64"/>
      <c r="L1042" s="6">
        <f t="shared" si="89"/>
        <v>1258.9589755087927</v>
      </c>
      <c r="M1042" s="6">
        <f t="shared" si="90"/>
        <v>1334.3269992537817</v>
      </c>
      <c r="N1042" s="74">
        <f t="shared" si="87"/>
        <v>75.368023744988932</v>
      </c>
      <c r="O1042" s="78">
        <f t="shared" si="88"/>
        <v>5.9865353209408494E-2</v>
      </c>
    </row>
    <row r="1043" spans="2:15" x14ac:dyDescent="0.2">
      <c r="B1043" s="81">
        <v>41517</v>
      </c>
      <c r="C1043" s="24" t="s">
        <v>126</v>
      </c>
      <c r="D1043" s="25">
        <v>7</v>
      </c>
      <c r="E1043" s="25">
        <v>9</v>
      </c>
      <c r="F1043" s="28" t="s">
        <v>591</v>
      </c>
      <c r="G1043" s="2">
        <v>5.4</v>
      </c>
      <c r="H1043" s="65">
        <v>21</v>
      </c>
      <c r="I1043" s="27">
        <f t="shared" si="91"/>
        <v>0.9</v>
      </c>
      <c r="J1043" s="26"/>
      <c r="K1043" s="64"/>
      <c r="L1043" s="6">
        <f t="shared" si="89"/>
        <v>1259.8589755087928</v>
      </c>
      <c r="M1043" s="6">
        <f t="shared" si="90"/>
        <v>1334.3269992537817</v>
      </c>
      <c r="N1043" s="74">
        <f t="shared" si="87"/>
        <v>74.468023744988841</v>
      </c>
      <c r="O1043" s="78">
        <f t="shared" si="88"/>
        <v>5.9108221787216308E-2</v>
      </c>
    </row>
    <row r="1044" spans="2:15" x14ac:dyDescent="0.2">
      <c r="B1044" s="81">
        <v>41517</v>
      </c>
      <c r="C1044" s="24" t="s">
        <v>372</v>
      </c>
      <c r="D1044" s="25">
        <v>5</v>
      </c>
      <c r="E1044" s="25">
        <v>2</v>
      </c>
      <c r="F1044" s="28" t="s">
        <v>903</v>
      </c>
      <c r="G1044" s="2">
        <v>4.5</v>
      </c>
      <c r="H1044" s="65">
        <v>7.5</v>
      </c>
      <c r="I1044" s="27">
        <f t="shared" si="91"/>
        <v>1.1000000000000001</v>
      </c>
      <c r="J1044" s="26">
        <v>2</v>
      </c>
      <c r="K1044" s="64"/>
      <c r="L1044" s="6">
        <f t="shared" si="89"/>
        <v>1260.9589755087927</v>
      </c>
      <c r="M1044" s="6">
        <f t="shared" si="90"/>
        <v>1334.3269992537817</v>
      </c>
      <c r="N1044" s="74">
        <f t="shared" si="87"/>
        <v>73.368023744988932</v>
      </c>
      <c r="O1044" s="78">
        <f t="shared" si="88"/>
        <v>5.8184306682447923E-2</v>
      </c>
    </row>
    <row r="1045" spans="2:15" x14ac:dyDescent="0.2">
      <c r="B1045" s="81">
        <v>41517</v>
      </c>
      <c r="C1045" s="24" t="s">
        <v>372</v>
      </c>
      <c r="D1045" s="25">
        <v>5</v>
      </c>
      <c r="E1045" s="25">
        <v>6</v>
      </c>
      <c r="F1045" s="28" t="s">
        <v>812</v>
      </c>
      <c r="G1045" s="2">
        <v>5.7</v>
      </c>
      <c r="H1045" s="65">
        <v>15</v>
      </c>
      <c r="I1045" s="27">
        <f t="shared" si="91"/>
        <v>0.9</v>
      </c>
      <c r="J1045" s="26"/>
      <c r="K1045" s="64"/>
      <c r="L1045" s="6">
        <f t="shared" si="89"/>
        <v>1261.8589755087928</v>
      </c>
      <c r="M1045" s="6">
        <f t="shared" si="90"/>
        <v>1334.3269992537817</v>
      </c>
      <c r="N1045" s="74">
        <f t="shared" si="87"/>
        <v>72.468023744988841</v>
      </c>
      <c r="O1045" s="78">
        <f t="shared" si="88"/>
        <v>5.7429574264246989E-2</v>
      </c>
    </row>
    <row r="1046" spans="2:15" x14ac:dyDescent="0.2">
      <c r="B1046" s="81">
        <v>41517</v>
      </c>
      <c r="C1046" s="24" t="s">
        <v>19</v>
      </c>
      <c r="D1046" s="25">
        <v>8</v>
      </c>
      <c r="E1046" s="25">
        <v>9</v>
      </c>
      <c r="F1046" s="28" t="s">
        <v>786</v>
      </c>
      <c r="G1046" s="2">
        <v>5.9</v>
      </c>
      <c r="H1046" s="65">
        <v>15</v>
      </c>
      <c r="I1046" s="27">
        <f t="shared" si="91"/>
        <v>0.8</v>
      </c>
      <c r="J1046" s="26">
        <v>1</v>
      </c>
      <c r="K1046" s="64">
        <f>I1046*H1046</f>
        <v>12</v>
      </c>
      <c r="L1046" s="6">
        <f t="shared" si="89"/>
        <v>1262.6589755087928</v>
      </c>
      <c r="M1046" s="6">
        <f t="shared" si="90"/>
        <v>1346.3269992537817</v>
      </c>
      <c r="N1046" s="74">
        <f t="shared" si="87"/>
        <v>83.668023744988886</v>
      </c>
      <c r="O1046" s="78">
        <f t="shared" si="88"/>
        <v>6.6263358014997331E-2</v>
      </c>
    </row>
    <row r="1047" spans="2:15" x14ac:dyDescent="0.2">
      <c r="B1047" s="81">
        <v>41517</v>
      </c>
      <c r="C1047" s="24" t="s">
        <v>372</v>
      </c>
      <c r="D1047" s="25">
        <v>6</v>
      </c>
      <c r="E1047" s="25">
        <v>5</v>
      </c>
      <c r="F1047" s="28" t="s">
        <v>904</v>
      </c>
      <c r="G1047" s="2">
        <v>4.8</v>
      </c>
      <c r="H1047" s="65">
        <v>5.5</v>
      </c>
      <c r="I1047" s="27">
        <f t="shared" si="91"/>
        <v>1</v>
      </c>
      <c r="J1047" s="26">
        <v>3</v>
      </c>
      <c r="K1047" s="64"/>
      <c r="L1047" s="6">
        <f t="shared" si="89"/>
        <v>1263.6589755087928</v>
      </c>
      <c r="M1047" s="6">
        <f t="shared" si="90"/>
        <v>1346.3269992537817</v>
      </c>
      <c r="N1047" s="74">
        <f t="shared" si="87"/>
        <v>82.668023744988886</v>
      </c>
      <c r="O1047" s="78">
        <f t="shared" si="88"/>
        <v>6.541956757890624E-2</v>
      </c>
    </row>
    <row r="1048" spans="2:15" x14ac:dyDescent="0.2">
      <c r="B1048" s="81">
        <v>41517</v>
      </c>
      <c r="C1048" s="24" t="s">
        <v>372</v>
      </c>
      <c r="D1048" s="25">
        <v>7</v>
      </c>
      <c r="E1048" s="25">
        <v>8</v>
      </c>
      <c r="F1048" s="28" t="s">
        <v>905</v>
      </c>
      <c r="G1048" s="2">
        <v>5.0999999999999996</v>
      </c>
      <c r="H1048" s="65">
        <v>6</v>
      </c>
      <c r="I1048" s="27">
        <f t="shared" si="91"/>
        <v>1</v>
      </c>
      <c r="J1048" s="26">
        <v>3</v>
      </c>
      <c r="K1048" s="64"/>
      <c r="L1048" s="6">
        <f t="shared" si="89"/>
        <v>1264.6589755087928</v>
      </c>
      <c r="M1048" s="6">
        <f t="shared" si="90"/>
        <v>1346.3269992537817</v>
      </c>
      <c r="N1048" s="74">
        <f t="shared" si="87"/>
        <v>81.668023744988886</v>
      </c>
      <c r="O1048" s="78">
        <f t="shared" si="88"/>
        <v>6.4577111558578482E-2</v>
      </c>
    </row>
    <row r="1049" spans="2:15" x14ac:dyDescent="0.2">
      <c r="B1049" s="81">
        <v>41517</v>
      </c>
      <c r="C1049" s="24" t="s">
        <v>372</v>
      </c>
      <c r="D1049" s="25">
        <v>7</v>
      </c>
      <c r="E1049" s="25">
        <v>14</v>
      </c>
      <c r="F1049" s="28" t="s">
        <v>275</v>
      </c>
      <c r="G1049" s="2">
        <v>6</v>
      </c>
      <c r="H1049" s="65">
        <v>9</v>
      </c>
      <c r="I1049" s="27">
        <f t="shared" si="91"/>
        <v>0.8</v>
      </c>
      <c r="J1049" s="26"/>
      <c r="K1049" s="64"/>
      <c r="L1049" s="6">
        <f t="shared" si="89"/>
        <v>1265.4589755087927</v>
      </c>
      <c r="M1049" s="6">
        <f t="shared" si="90"/>
        <v>1346.3269992537817</v>
      </c>
      <c r="N1049" s="74">
        <f t="shared" si="87"/>
        <v>80.868023744988932</v>
      </c>
      <c r="O1049" s="78">
        <f t="shared" si="88"/>
        <v>6.3904105395811026E-2</v>
      </c>
    </row>
    <row r="1050" spans="2:15" x14ac:dyDescent="0.2">
      <c r="B1050" s="81">
        <v>41521</v>
      </c>
      <c r="C1050" s="24" t="s">
        <v>372</v>
      </c>
      <c r="D1050" s="25">
        <v>2</v>
      </c>
      <c r="E1050" s="25">
        <v>9</v>
      </c>
      <c r="F1050" s="28" t="s">
        <v>906</v>
      </c>
      <c r="G1050" s="2">
        <v>3.1</v>
      </c>
      <c r="H1050" s="65">
        <v>4.8</v>
      </c>
      <c r="I1050" s="27">
        <v>1.6</v>
      </c>
      <c r="J1050" s="26">
        <v>2</v>
      </c>
      <c r="K1050" s="64"/>
      <c r="L1050" s="6">
        <f t="shared" si="89"/>
        <v>1267.0589755087926</v>
      </c>
      <c r="M1050" s="6">
        <f t="shared" si="90"/>
        <v>1346.3269992537817</v>
      </c>
      <c r="N1050" s="74">
        <f t="shared" si="87"/>
        <v>79.268023744989023</v>
      </c>
      <c r="O1050" s="78">
        <f t="shared" si="88"/>
        <v>6.2560642619779103E-2</v>
      </c>
    </row>
    <row r="1051" spans="2:15" x14ac:dyDescent="0.2">
      <c r="B1051" s="81">
        <v>41521</v>
      </c>
      <c r="C1051" s="24" t="s">
        <v>907</v>
      </c>
      <c r="D1051" s="25">
        <v>7</v>
      </c>
      <c r="E1051" s="25">
        <v>9</v>
      </c>
      <c r="F1051" s="28" t="s">
        <v>908</v>
      </c>
      <c r="G1051" s="2">
        <v>1.8</v>
      </c>
      <c r="H1051" s="65">
        <v>2.8</v>
      </c>
      <c r="I1051" s="27">
        <v>2.8</v>
      </c>
      <c r="J1051" s="26">
        <v>1</v>
      </c>
      <c r="K1051" s="64">
        <v>7.839999999999999</v>
      </c>
      <c r="L1051" s="6">
        <f t="shared" si="89"/>
        <v>1269.8589755087926</v>
      </c>
      <c r="M1051" s="6">
        <f t="shared" si="90"/>
        <v>1354.1669992537816</v>
      </c>
      <c r="N1051" s="74">
        <f t="shared" si="87"/>
        <v>84.308023744988986</v>
      </c>
      <c r="O1051" s="78">
        <f t="shared" si="88"/>
        <v>6.6391642986347685E-2</v>
      </c>
    </row>
    <row r="1052" spans="2:15" x14ac:dyDescent="0.2">
      <c r="B1052" s="81">
        <v>41521</v>
      </c>
      <c r="C1052" s="24" t="s">
        <v>154</v>
      </c>
      <c r="D1052" s="25">
        <v>5</v>
      </c>
      <c r="E1052" s="25">
        <v>1</v>
      </c>
      <c r="F1052" s="28" t="s">
        <v>909</v>
      </c>
      <c r="G1052" s="2">
        <v>1.7</v>
      </c>
      <c r="H1052" s="65">
        <v>1.7</v>
      </c>
      <c r="I1052" s="27">
        <v>2.9</v>
      </c>
      <c r="J1052" s="26">
        <v>1</v>
      </c>
      <c r="K1052" s="64">
        <v>4.93</v>
      </c>
      <c r="L1052" s="6">
        <f t="shared" si="89"/>
        <v>1272.7589755087927</v>
      </c>
      <c r="M1052" s="6">
        <f t="shared" si="90"/>
        <v>1359.0969992537816</v>
      </c>
      <c r="N1052" s="74">
        <f t="shared" si="87"/>
        <v>86.338023744988959</v>
      </c>
      <c r="O1052" s="78">
        <f t="shared" si="88"/>
        <v>6.7835328924296015E-2</v>
      </c>
    </row>
    <row r="1053" spans="2:15" x14ac:dyDescent="0.2">
      <c r="B1053" s="81">
        <v>41521</v>
      </c>
      <c r="C1053" s="24" t="s">
        <v>907</v>
      </c>
      <c r="D1053" s="25">
        <v>8</v>
      </c>
      <c r="E1053" s="25">
        <v>8</v>
      </c>
      <c r="F1053" s="28" t="s">
        <v>910</v>
      </c>
      <c r="G1053" s="2">
        <v>2.5</v>
      </c>
      <c r="H1053" s="65">
        <v>3.2</v>
      </c>
      <c r="I1053" s="27">
        <v>2</v>
      </c>
      <c r="J1053" s="26">
        <v>3</v>
      </c>
      <c r="K1053" s="64"/>
      <c r="L1053" s="6">
        <f t="shared" si="89"/>
        <v>1274.7589755087927</v>
      </c>
      <c r="M1053" s="6">
        <f t="shared" si="90"/>
        <v>1359.0969992537816</v>
      </c>
      <c r="N1053" s="74">
        <f t="shared" si="87"/>
        <v>84.338023744988959</v>
      </c>
      <c r="O1053" s="78">
        <f t="shared" si="88"/>
        <v>6.615997640756148E-2</v>
      </c>
    </row>
    <row r="1054" spans="2:15" x14ac:dyDescent="0.2">
      <c r="B1054" s="81">
        <v>41521</v>
      </c>
      <c r="C1054" s="24" t="s">
        <v>907</v>
      </c>
      <c r="D1054" s="25">
        <v>8</v>
      </c>
      <c r="E1054" s="25">
        <v>3</v>
      </c>
      <c r="F1054" s="28" t="s">
        <v>911</v>
      </c>
      <c r="G1054" s="2">
        <v>4.3</v>
      </c>
      <c r="H1054" s="65">
        <v>11</v>
      </c>
      <c r="I1054" s="27">
        <v>1.2</v>
      </c>
      <c r="J1054" s="26">
        <v>2</v>
      </c>
      <c r="K1054" s="64"/>
      <c r="L1054" s="6">
        <f t="shared" si="89"/>
        <v>1275.9589755087927</v>
      </c>
      <c r="M1054" s="6">
        <f t="shared" si="90"/>
        <v>1359.0969992537816</v>
      </c>
      <c r="N1054" s="74">
        <f t="shared" si="87"/>
        <v>83.138023744988914</v>
      </c>
      <c r="O1054" s="78">
        <f t="shared" si="88"/>
        <v>6.5157285885180882E-2</v>
      </c>
    </row>
    <row r="1055" spans="2:15" x14ac:dyDescent="0.2">
      <c r="B1055" s="81">
        <v>41521</v>
      </c>
      <c r="C1055" s="24" t="s">
        <v>30</v>
      </c>
      <c r="D1055" s="25">
        <v>7</v>
      </c>
      <c r="E1055" s="25">
        <v>4</v>
      </c>
      <c r="F1055" s="28" t="s">
        <v>912</v>
      </c>
      <c r="G1055" s="2">
        <v>3.2</v>
      </c>
      <c r="H1055" s="65">
        <v>5</v>
      </c>
      <c r="I1055" s="27">
        <v>1.6</v>
      </c>
      <c r="J1055" s="26">
        <v>1</v>
      </c>
      <c r="K1055" s="64">
        <v>8</v>
      </c>
      <c r="L1055" s="6">
        <f t="shared" si="89"/>
        <v>1277.5589755087926</v>
      </c>
      <c r="M1055" s="6">
        <f t="shared" si="90"/>
        <v>1367.0969992537816</v>
      </c>
      <c r="N1055" s="74">
        <f t="shared" si="87"/>
        <v>89.538023744989005</v>
      </c>
      <c r="O1055" s="78">
        <f t="shared" si="88"/>
        <v>7.0085237129135391E-2</v>
      </c>
    </row>
    <row r="1056" spans="2:15" x14ac:dyDescent="0.2">
      <c r="B1056" s="81">
        <v>41521</v>
      </c>
      <c r="C1056" s="24" t="s">
        <v>30</v>
      </c>
      <c r="D1056" s="25">
        <v>7</v>
      </c>
      <c r="E1056" s="25">
        <v>3</v>
      </c>
      <c r="F1056" s="28" t="s">
        <v>868</v>
      </c>
      <c r="G1056" s="2">
        <v>3.7</v>
      </c>
      <c r="H1056" s="65">
        <v>5</v>
      </c>
      <c r="I1056" s="27">
        <v>1.4</v>
      </c>
      <c r="J1056" s="26"/>
      <c r="K1056" s="64"/>
      <c r="L1056" s="6">
        <f t="shared" si="89"/>
        <v>1278.9589755087927</v>
      </c>
      <c r="M1056" s="6">
        <f t="shared" si="90"/>
        <v>1367.0969992537816</v>
      </c>
      <c r="N1056" s="74">
        <f t="shared" si="87"/>
        <v>88.138023744988914</v>
      </c>
      <c r="O1056" s="78">
        <f t="shared" si="88"/>
        <v>6.8913878734793696E-2</v>
      </c>
    </row>
    <row r="1057" spans="2:15" x14ac:dyDescent="0.2">
      <c r="B1057" s="81">
        <v>41521</v>
      </c>
      <c r="C1057" s="24" t="s">
        <v>154</v>
      </c>
      <c r="D1057" s="25">
        <v>6</v>
      </c>
      <c r="E1057" s="25">
        <v>6</v>
      </c>
      <c r="F1057" s="28" t="s">
        <v>299</v>
      </c>
      <c r="G1057" s="2">
        <v>4.5</v>
      </c>
      <c r="H1057" s="65">
        <v>5</v>
      </c>
      <c r="I1057" s="27">
        <v>1.1000000000000001</v>
      </c>
      <c r="J1057" s="26"/>
      <c r="K1057" s="64"/>
      <c r="L1057" s="6">
        <f t="shared" si="89"/>
        <v>1280.0589755087926</v>
      </c>
      <c r="M1057" s="6">
        <f t="shared" si="90"/>
        <v>1367.0969992537816</v>
      </c>
      <c r="N1057" s="74">
        <f t="shared" si="87"/>
        <v>87.038023744989005</v>
      </c>
      <c r="O1057" s="78">
        <f t="shared" si="88"/>
        <v>6.7995323192350174E-2</v>
      </c>
    </row>
    <row r="1058" spans="2:15" x14ac:dyDescent="0.2">
      <c r="B1058" s="81">
        <v>41521</v>
      </c>
      <c r="C1058" s="24" t="s">
        <v>154</v>
      </c>
      <c r="D1058" s="25">
        <v>6</v>
      </c>
      <c r="E1058" s="25">
        <v>5</v>
      </c>
      <c r="F1058" s="28" t="s">
        <v>913</v>
      </c>
      <c r="G1058" s="2">
        <v>5.8</v>
      </c>
      <c r="H1058" s="65">
        <v>5</v>
      </c>
      <c r="I1058" s="27">
        <v>0.9</v>
      </c>
      <c r="J1058" s="26"/>
      <c r="K1058" s="64"/>
      <c r="L1058" s="6">
        <f t="shared" si="89"/>
        <v>1280.9589755087927</v>
      </c>
      <c r="M1058" s="6">
        <f t="shared" si="90"/>
        <v>1367.0969992537816</v>
      </c>
      <c r="N1058" s="74">
        <f t="shared" si="87"/>
        <v>86.138023744988914</v>
      </c>
      <c r="O1058" s="78">
        <f t="shared" si="88"/>
        <v>6.7244951159169772E-2</v>
      </c>
    </row>
    <row r="1059" spans="2:15" x14ac:dyDescent="0.2">
      <c r="B1059" s="81">
        <v>41521</v>
      </c>
      <c r="C1059" s="24" t="s">
        <v>30</v>
      </c>
      <c r="D1059" s="25">
        <v>8</v>
      </c>
      <c r="E1059" s="25">
        <v>1</v>
      </c>
      <c r="F1059" s="28" t="s">
        <v>914</v>
      </c>
      <c r="G1059" s="2">
        <v>2.6</v>
      </c>
      <c r="H1059" s="65">
        <v>3.25</v>
      </c>
      <c r="I1059" s="27">
        <v>1.9</v>
      </c>
      <c r="J1059" s="26">
        <v>2</v>
      </c>
      <c r="K1059" s="64"/>
      <c r="L1059" s="6">
        <f t="shared" si="89"/>
        <v>1282.8589755087928</v>
      </c>
      <c r="M1059" s="6">
        <f t="shared" si="90"/>
        <v>1367.0969992537816</v>
      </c>
      <c r="N1059" s="74">
        <f t="shared" si="87"/>
        <v>84.238023744988823</v>
      </c>
      <c r="O1059" s="78">
        <f t="shared" si="88"/>
        <v>6.566428995952521E-2</v>
      </c>
    </row>
    <row r="1060" spans="2:15" x14ac:dyDescent="0.2">
      <c r="B1060" s="81">
        <v>41521</v>
      </c>
      <c r="C1060" s="24" t="s">
        <v>30</v>
      </c>
      <c r="D1060" s="25">
        <v>8</v>
      </c>
      <c r="E1060" s="25">
        <v>10</v>
      </c>
      <c r="F1060" s="28" t="s">
        <v>915</v>
      </c>
      <c r="G1060" s="2">
        <v>5.8</v>
      </c>
      <c r="H1060" s="65">
        <v>14</v>
      </c>
      <c r="I1060" s="27">
        <v>0.9</v>
      </c>
      <c r="J1060" s="26"/>
      <c r="K1060" s="64"/>
      <c r="L1060" s="6">
        <f t="shared" si="89"/>
        <v>1283.7589755087929</v>
      </c>
      <c r="M1060" s="6">
        <f t="shared" si="90"/>
        <v>1367.0969992537816</v>
      </c>
      <c r="N1060" s="74">
        <f t="shared" si="87"/>
        <v>83.338023744988732</v>
      </c>
      <c r="O1060" s="78">
        <f t="shared" si="88"/>
        <v>6.4917188767431466E-2</v>
      </c>
    </row>
    <row r="1061" spans="2:15" x14ac:dyDescent="0.2">
      <c r="B1061" s="81">
        <v>41521</v>
      </c>
      <c r="C1061" s="24" t="s">
        <v>372</v>
      </c>
      <c r="D1061" s="25">
        <v>5</v>
      </c>
      <c r="E1061" s="25">
        <v>4</v>
      </c>
      <c r="F1061" s="28" t="s">
        <v>916</v>
      </c>
      <c r="G1061" s="2">
        <v>5</v>
      </c>
      <c r="H1061" s="65">
        <v>6</v>
      </c>
      <c r="I1061" s="27">
        <v>1</v>
      </c>
      <c r="J1061" s="26">
        <v>2</v>
      </c>
      <c r="K1061" s="64"/>
      <c r="L1061" s="6">
        <f t="shared" si="89"/>
        <v>1284.7589755087929</v>
      </c>
      <c r="M1061" s="6">
        <f t="shared" si="90"/>
        <v>1367.0969992537816</v>
      </c>
      <c r="N1061" s="74">
        <f t="shared" si="87"/>
        <v>82.338023744988732</v>
      </c>
      <c r="O1061" s="78">
        <f t="shared" si="88"/>
        <v>6.4088303965637652E-2</v>
      </c>
    </row>
    <row r="1062" spans="2:15" x14ac:dyDescent="0.2">
      <c r="B1062" s="81">
        <v>41521</v>
      </c>
      <c r="C1062" s="24" t="s">
        <v>372</v>
      </c>
      <c r="D1062" s="25">
        <v>5</v>
      </c>
      <c r="E1062" s="25">
        <v>6</v>
      </c>
      <c r="F1062" s="28" t="s">
        <v>917</v>
      </c>
      <c r="G1062" s="2">
        <v>5</v>
      </c>
      <c r="H1062" s="65">
        <v>7</v>
      </c>
      <c r="I1062" s="27">
        <v>1</v>
      </c>
      <c r="J1062" s="26"/>
      <c r="K1062" s="64"/>
      <c r="L1062" s="6">
        <f t="shared" si="89"/>
        <v>1285.7589755087929</v>
      </c>
      <c r="M1062" s="6">
        <f t="shared" si="90"/>
        <v>1367.0969992537816</v>
      </c>
      <c r="N1062" s="74">
        <f t="shared" si="87"/>
        <v>81.338023744988732</v>
      </c>
      <c r="O1062" s="78">
        <f t="shared" si="88"/>
        <v>6.3260708495386647E-2</v>
      </c>
    </row>
    <row r="1063" spans="2:15" x14ac:dyDescent="0.2">
      <c r="B1063" s="81">
        <v>41521</v>
      </c>
      <c r="C1063" s="24" t="s">
        <v>372</v>
      </c>
      <c r="D1063" s="25">
        <v>5</v>
      </c>
      <c r="E1063" s="25">
        <v>7</v>
      </c>
      <c r="F1063" s="28" t="s">
        <v>918</v>
      </c>
      <c r="G1063" s="2">
        <v>5</v>
      </c>
      <c r="H1063" s="65">
        <v>7.5</v>
      </c>
      <c r="I1063" s="27">
        <v>1</v>
      </c>
      <c r="J1063" s="26">
        <v>1</v>
      </c>
      <c r="K1063" s="64">
        <v>7.5</v>
      </c>
      <c r="L1063" s="6">
        <f t="shared" si="89"/>
        <v>1286.7589755087929</v>
      </c>
      <c r="M1063" s="6">
        <f t="shared" si="90"/>
        <v>1374.5969992537816</v>
      </c>
      <c r="N1063" s="74">
        <f t="shared" si="87"/>
        <v>87.838023744988732</v>
      </c>
      <c r="O1063" s="78">
        <f t="shared" si="88"/>
        <v>6.8262996735854911E-2</v>
      </c>
    </row>
    <row r="1064" spans="2:15" x14ac:dyDescent="0.2">
      <c r="B1064" s="81">
        <v>41521</v>
      </c>
      <c r="C1064" s="24" t="s">
        <v>154</v>
      </c>
      <c r="D1064" s="25">
        <v>7</v>
      </c>
      <c r="E1064" s="25">
        <v>4</v>
      </c>
      <c r="F1064" s="28" t="s">
        <v>919</v>
      </c>
      <c r="G1064" s="2">
        <v>4.9000000000000004</v>
      </c>
      <c r="H1064" s="65">
        <v>5</v>
      </c>
      <c r="I1064" s="27">
        <v>1</v>
      </c>
      <c r="J1064" s="26"/>
      <c r="K1064" s="64"/>
      <c r="L1064" s="6">
        <f t="shared" si="89"/>
        <v>1287.7589755087929</v>
      </c>
      <c r="M1064" s="6">
        <f t="shared" si="90"/>
        <v>1374.5969992537816</v>
      </c>
      <c r="N1064" s="74">
        <f t="shared" si="87"/>
        <v>86.838023744988732</v>
      </c>
      <c r="O1064" s="78">
        <f t="shared" si="88"/>
        <v>6.7433444764521303E-2</v>
      </c>
    </row>
    <row r="1065" spans="2:15" x14ac:dyDescent="0.2">
      <c r="B1065" s="81">
        <v>41521</v>
      </c>
      <c r="C1065" s="24" t="s">
        <v>154</v>
      </c>
      <c r="D1065" s="25">
        <v>7</v>
      </c>
      <c r="E1065" s="25">
        <v>11</v>
      </c>
      <c r="F1065" s="28" t="s">
        <v>861</v>
      </c>
      <c r="G1065" s="2">
        <v>5.3</v>
      </c>
      <c r="H1065" s="65">
        <v>9</v>
      </c>
      <c r="I1065" s="27">
        <v>0.9</v>
      </c>
      <c r="J1065" s="26"/>
      <c r="K1065" s="64"/>
      <c r="L1065" s="6">
        <f t="shared" si="89"/>
        <v>1288.658975508793</v>
      </c>
      <c r="M1065" s="6">
        <f t="shared" si="90"/>
        <v>1374.5969992537816</v>
      </c>
      <c r="N1065" s="74">
        <f t="shared" si="87"/>
        <v>85.938023744988641</v>
      </c>
      <c r="O1065" s="78">
        <f t="shared" si="88"/>
        <v>6.6687948773303876E-2</v>
      </c>
    </row>
    <row r="1066" spans="2:15" x14ac:dyDescent="0.2">
      <c r="B1066" s="81">
        <v>41521</v>
      </c>
      <c r="C1066" s="24" t="s">
        <v>372</v>
      </c>
      <c r="D1066" s="25">
        <v>6</v>
      </c>
      <c r="E1066" s="25">
        <v>3</v>
      </c>
      <c r="F1066" s="28" t="s">
        <v>920</v>
      </c>
      <c r="G1066" s="2">
        <v>4.0999999999999996</v>
      </c>
      <c r="H1066" s="65">
        <v>4.2</v>
      </c>
      <c r="I1066" s="27">
        <v>1.2</v>
      </c>
      <c r="J1066" s="26">
        <v>2</v>
      </c>
      <c r="K1066" s="64"/>
      <c r="L1066" s="6">
        <f t="shared" si="89"/>
        <v>1289.858975508793</v>
      </c>
      <c r="M1066" s="6">
        <f t="shared" si="90"/>
        <v>1374.5969992537816</v>
      </c>
      <c r="N1066" s="74">
        <f t="shared" si="87"/>
        <v>84.738023744988595</v>
      </c>
      <c r="O1066" s="78">
        <f t="shared" si="88"/>
        <v>6.5695572426096541E-2</v>
      </c>
    </row>
    <row r="1067" spans="2:15" x14ac:dyDescent="0.2">
      <c r="B1067" s="81">
        <v>41521</v>
      </c>
      <c r="C1067" s="24" t="s">
        <v>372</v>
      </c>
      <c r="D1067" s="25">
        <v>7</v>
      </c>
      <c r="E1067" s="25">
        <v>2</v>
      </c>
      <c r="F1067" s="28" t="s">
        <v>921</v>
      </c>
      <c r="G1067" s="2">
        <v>3.8</v>
      </c>
      <c r="H1067" s="65">
        <v>4.4000000000000004</v>
      </c>
      <c r="I1067" s="27">
        <v>1.3</v>
      </c>
      <c r="J1067" s="26">
        <v>3</v>
      </c>
      <c r="K1067" s="64"/>
      <c r="L1067" s="6">
        <f t="shared" si="89"/>
        <v>1291.158975508793</v>
      </c>
      <c r="M1067" s="6">
        <f t="shared" si="90"/>
        <v>1374.5969992537816</v>
      </c>
      <c r="N1067" s="74">
        <f t="shared" si="87"/>
        <v>83.438023744988641</v>
      </c>
      <c r="O1067" s="78">
        <f t="shared" si="88"/>
        <v>6.4622579657248727E-2</v>
      </c>
    </row>
    <row r="1068" spans="2:15" x14ac:dyDescent="0.2">
      <c r="B1068" s="81">
        <v>41521</v>
      </c>
      <c r="C1068" s="24" t="s">
        <v>372</v>
      </c>
      <c r="D1068" s="25">
        <v>7</v>
      </c>
      <c r="E1068" s="25">
        <v>4</v>
      </c>
      <c r="F1068" s="28" t="s">
        <v>922</v>
      </c>
      <c r="G1068" s="2">
        <v>4</v>
      </c>
      <c r="H1068" s="65">
        <v>5</v>
      </c>
      <c r="I1068" s="27">
        <v>1.3</v>
      </c>
      <c r="J1068" s="26">
        <v>1</v>
      </c>
      <c r="K1068" s="64">
        <v>6.5</v>
      </c>
      <c r="L1068" s="6">
        <f t="shared" si="89"/>
        <v>1292.4589755087929</v>
      </c>
      <c r="M1068" s="6">
        <f t="shared" si="90"/>
        <v>1381.0969992537816</v>
      </c>
      <c r="N1068" s="74">
        <f t="shared" si="87"/>
        <v>88.638023744988686</v>
      </c>
      <c r="O1068" s="78">
        <f t="shared" si="88"/>
        <v>6.858091856269187E-2</v>
      </c>
    </row>
    <row r="1069" spans="2:15" x14ac:dyDescent="0.2">
      <c r="B1069" s="81">
        <v>41521</v>
      </c>
      <c r="C1069" s="24" t="s">
        <v>372</v>
      </c>
      <c r="D1069" s="25">
        <v>8</v>
      </c>
      <c r="E1069" s="25">
        <v>1</v>
      </c>
      <c r="F1069" s="28" t="s">
        <v>634</v>
      </c>
      <c r="G1069" s="2">
        <v>3.4</v>
      </c>
      <c r="H1069" s="65">
        <v>6.5</v>
      </c>
      <c r="I1069" s="27">
        <v>1.5</v>
      </c>
      <c r="J1069" s="26">
        <v>3</v>
      </c>
      <c r="K1069" s="64"/>
      <c r="L1069" s="6">
        <f t="shared" si="89"/>
        <v>1293.9589755087929</v>
      </c>
      <c r="M1069" s="6">
        <f t="shared" si="90"/>
        <v>1381.0969992537816</v>
      </c>
      <c r="N1069" s="74">
        <f t="shared" si="87"/>
        <v>87.138023744988686</v>
      </c>
      <c r="O1069" s="78">
        <f t="shared" si="88"/>
        <v>6.734218425334966E-2</v>
      </c>
    </row>
    <row r="1070" spans="2:15" x14ac:dyDescent="0.2">
      <c r="B1070" s="81">
        <v>41521</v>
      </c>
      <c r="C1070" s="24" t="s">
        <v>372</v>
      </c>
      <c r="D1070" s="25">
        <v>8</v>
      </c>
      <c r="E1070" s="25">
        <v>8</v>
      </c>
      <c r="F1070" s="28" t="s">
        <v>923</v>
      </c>
      <c r="G1070" s="2">
        <v>4.3</v>
      </c>
      <c r="H1070" s="65">
        <v>9</v>
      </c>
      <c r="I1070" s="27">
        <v>1.2</v>
      </c>
      <c r="J1070" s="26">
        <v>1</v>
      </c>
      <c r="K1070" s="64">
        <v>10.799999999999999</v>
      </c>
      <c r="L1070" s="6">
        <f t="shared" si="89"/>
        <v>1295.158975508793</v>
      </c>
      <c r="M1070" s="6">
        <f t="shared" si="90"/>
        <v>1391.8969992537816</v>
      </c>
      <c r="N1070" s="74">
        <f t="shared" si="87"/>
        <v>96.738023744988595</v>
      </c>
      <c r="O1070" s="78">
        <f t="shared" si="88"/>
        <v>7.4692007370744454E-2</v>
      </c>
    </row>
    <row r="1071" spans="2:15" x14ac:dyDescent="0.2">
      <c r="B1071" s="81">
        <v>41524</v>
      </c>
      <c r="C1071" s="24" t="s">
        <v>242</v>
      </c>
      <c r="D1071" s="25">
        <v>1</v>
      </c>
      <c r="E1071" s="25">
        <v>7</v>
      </c>
      <c r="F1071" s="28" t="s">
        <v>924</v>
      </c>
      <c r="G1071" s="2">
        <v>2.2000000000000002</v>
      </c>
      <c r="H1071" s="65">
        <v>2.5</v>
      </c>
      <c r="I1071" s="27">
        <v>2.2999999999999998</v>
      </c>
      <c r="J1071" s="26">
        <v>1</v>
      </c>
      <c r="K1071" s="64">
        <v>5.75</v>
      </c>
      <c r="L1071" s="6">
        <f t="shared" si="89"/>
        <v>1297.4589755087929</v>
      </c>
      <c r="M1071" s="6">
        <f t="shared" si="90"/>
        <v>1397.6469992537816</v>
      </c>
      <c r="N1071" s="74">
        <f t="shared" si="87"/>
        <v>100.18802374498864</v>
      </c>
      <c r="O1071" s="78">
        <f t="shared" si="88"/>
        <v>7.7218644778884307E-2</v>
      </c>
    </row>
    <row r="1072" spans="2:15" x14ac:dyDescent="0.2">
      <c r="B1072" s="81">
        <v>41524</v>
      </c>
      <c r="C1072" s="24" t="s">
        <v>242</v>
      </c>
      <c r="D1072" s="25">
        <v>1</v>
      </c>
      <c r="E1072" s="25">
        <v>3</v>
      </c>
      <c r="F1072" s="28" t="s">
        <v>925</v>
      </c>
      <c r="G1072" s="2">
        <v>4.3</v>
      </c>
      <c r="H1072" s="65">
        <v>6.5</v>
      </c>
      <c r="I1072" s="27">
        <v>1.2</v>
      </c>
      <c r="J1072" s="26">
        <v>3</v>
      </c>
      <c r="K1072" s="64"/>
      <c r="L1072" s="6">
        <f t="shared" si="89"/>
        <v>1298.658975508793</v>
      </c>
      <c r="M1072" s="6">
        <f t="shared" si="90"/>
        <v>1397.6469992537816</v>
      </c>
      <c r="N1072" s="74">
        <f t="shared" si="87"/>
        <v>98.988023744988595</v>
      </c>
      <c r="O1072" s="78">
        <f t="shared" si="88"/>
        <v>7.6223262312730508E-2</v>
      </c>
    </row>
    <row r="1073" spans="2:15" x14ac:dyDescent="0.2">
      <c r="B1073" s="81">
        <v>41524</v>
      </c>
      <c r="C1073" s="24" t="s">
        <v>242</v>
      </c>
      <c r="D1073" s="25">
        <v>2</v>
      </c>
      <c r="E1073" s="25">
        <v>9</v>
      </c>
      <c r="F1073" s="28" t="s">
        <v>788</v>
      </c>
      <c r="G1073" s="2">
        <v>4.7</v>
      </c>
      <c r="H1073" s="65">
        <v>5.5</v>
      </c>
      <c r="I1073" s="27">
        <v>1.1000000000000001</v>
      </c>
      <c r="J1073" s="26"/>
      <c r="K1073" s="64"/>
      <c r="L1073" s="6">
        <f t="shared" si="89"/>
        <v>1299.7589755087929</v>
      </c>
      <c r="M1073" s="6">
        <f t="shared" si="90"/>
        <v>1397.6469992537816</v>
      </c>
      <c r="N1073" s="74">
        <f t="shared" si="87"/>
        <v>97.888023744988686</v>
      </c>
      <c r="O1073" s="78">
        <f t="shared" si="88"/>
        <v>7.5312442990955492E-2</v>
      </c>
    </row>
    <row r="1074" spans="2:15" x14ac:dyDescent="0.2">
      <c r="B1074" s="81">
        <v>41524</v>
      </c>
      <c r="C1074" s="24" t="s">
        <v>242</v>
      </c>
      <c r="D1074" s="25">
        <v>2</v>
      </c>
      <c r="E1074" s="25">
        <v>6</v>
      </c>
      <c r="F1074" s="28" t="s">
        <v>926</v>
      </c>
      <c r="G1074" s="2">
        <v>4.7</v>
      </c>
      <c r="H1074" s="65">
        <v>8</v>
      </c>
      <c r="I1074" s="27">
        <v>1.1000000000000001</v>
      </c>
      <c r="J1074" s="26">
        <v>3</v>
      </c>
      <c r="K1074" s="64"/>
      <c r="L1074" s="6">
        <f t="shared" si="89"/>
        <v>1300.8589755087928</v>
      </c>
      <c r="M1074" s="6">
        <f t="shared" si="90"/>
        <v>1397.6469992537816</v>
      </c>
      <c r="N1074" s="74">
        <f t="shared" si="87"/>
        <v>96.788023744988777</v>
      </c>
      <c r="O1074" s="78">
        <f t="shared" si="88"/>
        <v>7.4403164037925767E-2</v>
      </c>
    </row>
    <row r="1075" spans="2:15" x14ac:dyDescent="0.2">
      <c r="B1075" s="81">
        <v>41524</v>
      </c>
      <c r="C1075" s="24" t="s">
        <v>17</v>
      </c>
      <c r="D1075" s="25">
        <v>3</v>
      </c>
      <c r="E1075" s="25">
        <v>4</v>
      </c>
      <c r="F1075" s="28" t="s">
        <v>834</v>
      </c>
      <c r="G1075" s="2">
        <v>4.3</v>
      </c>
      <c r="H1075" s="65">
        <v>17</v>
      </c>
      <c r="I1075" s="27">
        <v>1.2</v>
      </c>
      <c r="J1075" s="26">
        <v>2</v>
      </c>
      <c r="K1075" s="64"/>
      <c r="L1075" s="6">
        <f t="shared" si="89"/>
        <v>1302.0589755087929</v>
      </c>
      <c r="M1075" s="6">
        <f t="shared" si="90"/>
        <v>1397.6469992537816</v>
      </c>
      <c r="N1075" s="74">
        <f t="shared" si="87"/>
        <v>95.588023744988732</v>
      </c>
      <c r="O1075" s="78">
        <f t="shared" si="88"/>
        <v>7.3412975558681384E-2</v>
      </c>
    </row>
    <row r="1076" spans="2:15" x14ac:dyDescent="0.2">
      <c r="B1076" s="81">
        <v>41524</v>
      </c>
      <c r="C1076" s="24" t="s">
        <v>17</v>
      </c>
      <c r="D1076" s="25">
        <v>3</v>
      </c>
      <c r="E1076" s="25">
        <v>9</v>
      </c>
      <c r="F1076" s="28" t="s">
        <v>927</v>
      </c>
      <c r="G1076" s="2">
        <v>4.9000000000000004</v>
      </c>
      <c r="H1076" s="65">
        <v>6</v>
      </c>
      <c r="I1076" s="27">
        <v>1</v>
      </c>
      <c r="J1076" s="26">
        <v>1</v>
      </c>
      <c r="K1076" s="64">
        <v>6</v>
      </c>
      <c r="L1076" s="6">
        <f t="shared" si="89"/>
        <v>1303.0589755087929</v>
      </c>
      <c r="M1076" s="6">
        <f t="shared" si="90"/>
        <v>1403.6469992537816</v>
      </c>
      <c r="N1076" s="74">
        <f t="shared" si="87"/>
        <v>100.58802374498873</v>
      </c>
      <c r="O1076" s="78">
        <f t="shared" si="88"/>
        <v>7.7193761476308548E-2</v>
      </c>
    </row>
    <row r="1077" spans="2:15" x14ac:dyDescent="0.2">
      <c r="B1077" s="81">
        <v>41524</v>
      </c>
      <c r="C1077" s="24" t="s">
        <v>17</v>
      </c>
      <c r="D1077" s="25">
        <v>3</v>
      </c>
      <c r="E1077" s="25">
        <v>5</v>
      </c>
      <c r="F1077" s="28" t="s">
        <v>928</v>
      </c>
      <c r="G1077" s="2">
        <v>5.6</v>
      </c>
      <c r="H1077" s="65">
        <v>6</v>
      </c>
      <c r="I1077" s="27">
        <v>0.9</v>
      </c>
      <c r="J1077" s="26"/>
      <c r="K1077" s="64"/>
      <c r="L1077" s="6">
        <f t="shared" si="89"/>
        <v>1303.9589755087929</v>
      </c>
      <c r="M1077" s="6">
        <f t="shared" si="90"/>
        <v>1403.6469992537816</v>
      </c>
      <c r="N1077" s="74">
        <f t="shared" si="87"/>
        <v>99.688023744988641</v>
      </c>
      <c r="O1077" s="78">
        <f t="shared" si="88"/>
        <v>7.6450276133949141E-2</v>
      </c>
    </row>
    <row r="1078" spans="2:15" x14ac:dyDescent="0.2">
      <c r="B1078" s="81">
        <v>41524</v>
      </c>
      <c r="C1078" s="24" t="s">
        <v>30</v>
      </c>
      <c r="D1078" s="25">
        <v>4</v>
      </c>
      <c r="E1078" s="25">
        <v>5</v>
      </c>
      <c r="F1078" s="28" t="s">
        <v>929</v>
      </c>
      <c r="G1078" s="2">
        <v>5.0999999999999996</v>
      </c>
      <c r="H1078" s="65">
        <v>5.5</v>
      </c>
      <c r="I1078" s="27">
        <v>1</v>
      </c>
      <c r="J1078" s="26"/>
      <c r="K1078" s="64"/>
      <c r="L1078" s="6">
        <f t="shared" si="89"/>
        <v>1304.9589755087929</v>
      </c>
      <c r="M1078" s="6">
        <f t="shared" si="90"/>
        <v>1403.6469992537816</v>
      </c>
      <c r="N1078" s="74">
        <f t="shared" si="87"/>
        <v>98.688023744988641</v>
      </c>
      <c r="O1078" s="78">
        <f t="shared" si="88"/>
        <v>7.5625384090339684E-2</v>
      </c>
    </row>
    <row r="1079" spans="2:15" x14ac:dyDescent="0.2">
      <c r="B1079" s="81">
        <v>41524</v>
      </c>
      <c r="C1079" s="24" t="s">
        <v>30</v>
      </c>
      <c r="D1079" s="25">
        <v>4</v>
      </c>
      <c r="E1079" s="25">
        <v>4</v>
      </c>
      <c r="F1079" s="28" t="s">
        <v>870</v>
      </c>
      <c r="G1079" s="2">
        <v>5.8</v>
      </c>
      <c r="H1079" s="65">
        <v>6</v>
      </c>
      <c r="I1079" s="27">
        <v>0.9</v>
      </c>
      <c r="J1079" s="26">
        <v>2</v>
      </c>
      <c r="K1079" s="64"/>
      <c r="L1079" s="6">
        <f t="shared" si="89"/>
        <v>1305.858975508793</v>
      </c>
      <c r="M1079" s="6">
        <f t="shared" si="90"/>
        <v>1403.6469992537816</v>
      </c>
      <c r="N1079" s="74">
        <f t="shared" si="87"/>
        <v>97.78802374498855</v>
      </c>
      <c r="O1079" s="78">
        <f t="shared" si="88"/>
        <v>7.4884061433117668E-2</v>
      </c>
    </row>
    <row r="1080" spans="2:15" x14ac:dyDescent="0.2">
      <c r="B1080" s="81">
        <v>41524</v>
      </c>
      <c r="C1080" s="24" t="s">
        <v>19</v>
      </c>
      <c r="D1080" s="25">
        <v>5</v>
      </c>
      <c r="E1080" s="25">
        <v>1</v>
      </c>
      <c r="F1080" s="28" t="s">
        <v>930</v>
      </c>
      <c r="G1080" s="2">
        <v>4.0999999999999996</v>
      </c>
      <c r="H1080" s="65">
        <v>4.5</v>
      </c>
      <c r="I1080" s="27">
        <v>1.2</v>
      </c>
      <c r="J1080" s="26">
        <v>2</v>
      </c>
      <c r="K1080" s="64"/>
      <c r="L1080" s="6">
        <f t="shared" si="89"/>
        <v>1307.0589755087931</v>
      </c>
      <c r="M1080" s="6">
        <f t="shared" si="90"/>
        <v>1403.6469992537816</v>
      </c>
      <c r="N1080" s="74">
        <f t="shared" si="87"/>
        <v>96.588023744988504</v>
      </c>
      <c r="O1080" s="78">
        <f t="shared" si="88"/>
        <v>7.3897219295242678E-2</v>
      </c>
    </row>
    <row r="1081" spans="2:15" x14ac:dyDescent="0.2">
      <c r="B1081" s="81">
        <v>41524</v>
      </c>
      <c r="C1081" s="24" t="s">
        <v>19</v>
      </c>
      <c r="D1081" s="25">
        <v>5</v>
      </c>
      <c r="E1081" s="25">
        <v>2</v>
      </c>
      <c r="F1081" s="28" t="s">
        <v>931</v>
      </c>
      <c r="G1081" s="2">
        <v>4.4000000000000004</v>
      </c>
      <c r="H1081" s="65">
        <v>5</v>
      </c>
      <c r="I1081" s="27">
        <v>1.1000000000000001</v>
      </c>
      <c r="J1081" s="26"/>
      <c r="K1081" s="64"/>
      <c r="L1081" s="6">
        <f t="shared" si="89"/>
        <v>1308.158975508793</v>
      </c>
      <c r="M1081" s="6">
        <f t="shared" si="90"/>
        <v>1403.6469992537816</v>
      </c>
      <c r="N1081" s="74">
        <f t="shared" si="87"/>
        <v>95.488023744988595</v>
      </c>
      <c r="O1081" s="78">
        <f t="shared" si="88"/>
        <v>7.299420447568282E-2</v>
      </c>
    </row>
    <row r="1082" spans="2:15" x14ac:dyDescent="0.2">
      <c r="B1082" s="81">
        <v>41524</v>
      </c>
      <c r="C1082" s="24" t="s">
        <v>19</v>
      </c>
      <c r="D1082" s="25">
        <v>5</v>
      </c>
      <c r="E1082" s="25">
        <v>3</v>
      </c>
      <c r="F1082" s="28" t="s">
        <v>609</v>
      </c>
      <c r="G1082" s="2">
        <v>5.8</v>
      </c>
      <c r="H1082" s="65">
        <v>7</v>
      </c>
      <c r="I1082" s="27">
        <v>0.9</v>
      </c>
      <c r="J1082" s="26"/>
      <c r="K1082" s="64"/>
      <c r="L1082" s="6">
        <f t="shared" si="89"/>
        <v>1309.0589755087931</v>
      </c>
      <c r="M1082" s="6">
        <f t="shared" si="90"/>
        <v>1403.6469992537816</v>
      </c>
      <c r="N1082" s="74">
        <f t="shared" si="87"/>
        <v>94.588023744988504</v>
      </c>
      <c r="O1082" s="78">
        <f t="shared" si="88"/>
        <v>7.2256502964830063E-2</v>
      </c>
    </row>
    <row r="1083" spans="2:15" x14ac:dyDescent="0.2">
      <c r="B1083" s="81">
        <v>41524</v>
      </c>
      <c r="C1083" s="24" t="s">
        <v>17</v>
      </c>
      <c r="D1083" s="25">
        <v>6</v>
      </c>
      <c r="E1083" s="25">
        <v>5</v>
      </c>
      <c r="F1083" s="28" t="s">
        <v>371</v>
      </c>
      <c r="G1083" s="2">
        <v>4.7</v>
      </c>
      <c r="H1083" s="65">
        <v>17</v>
      </c>
      <c r="I1083" s="27">
        <v>1.1000000000000001</v>
      </c>
      <c r="J1083" s="26">
        <v>1</v>
      </c>
      <c r="K1083" s="64">
        <v>18.700000000000003</v>
      </c>
      <c r="L1083" s="6">
        <f t="shared" si="89"/>
        <v>1310.158975508793</v>
      </c>
      <c r="M1083" s="6">
        <f t="shared" si="90"/>
        <v>1422.3469992537816</v>
      </c>
      <c r="N1083" s="74">
        <f t="shared" si="87"/>
        <v>112.18802374498864</v>
      </c>
      <c r="O1083" s="78">
        <f t="shared" si="88"/>
        <v>8.5629321206169687E-2</v>
      </c>
    </row>
    <row r="1084" spans="2:15" x14ac:dyDescent="0.2">
      <c r="B1084" s="81">
        <v>41524</v>
      </c>
      <c r="C1084" s="24" t="s">
        <v>30</v>
      </c>
      <c r="D1084" s="25">
        <v>6</v>
      </c>
      <c r="E1084" s="25">
        <v>8</v>
      </c>
      <c r="F1084" s="28" t="s">
        <v>932</v>
      </c>
      <c r="G1084" s="2">
        <v>3.9</v>
      </c>
      <c r="H1084" s="65">
        <v>9</v>
      </c>
      <c r="I1084" s="27">
        <v>1.3</v>
      </c>
      <c r="J1084" s="26">
        <v>2</v>
      </c>
      <c r="K1084" s="64"/>
      <c r="L1084" s="6">
        <f t="shared" si="89"/>
        <v>1311.4589755087929</v>
      </c>
      <c r="M1084" s="6">
        <f t="shared" si="90"/>
        <v>1422.3469992537816</v>
      </c>
      <c r="N1084" s="74">
        <f t="shared" si="87"/>
        <v>110.88802374498869</v>
      </c>
      <c r="O1084" s="78">
        <f t="shared" si="88"/>
        <v>8.455317765618145E-2</v>
      </c>
    </row>
    <row r="1085" spans="2:15" x14ac:dyDescent="0.2">
      <c r="B1085" s="81">
        <v>41524</v>
      </c>
      <c r="C1085" s="24" t="s">
        <v>30</v>
      </c>
      <c r="D1085" s="25">
        <v>6</v>
      </c>
      <c r="E1085" s="25">
        <v>4</v>
      </c>
      <c r="F1085" s="28" t="s">
        <v>933</v>
      </c>
      <c r="G1085" s="2">
        <v>5.3</v>
      </c>
      <c r="H1085" s="65">
        <v>5.5</v>
      </c>
      <c r="I1085" s="27">
        <v>0.9</v>
      </c>
      <c r="J1085" s="26"/>
      <c r="K1085" s="64"/>
      <c r="L1085" s="6">
        <f t="shared" si="89"/>
        <v>1312.358975508793</v>
      </c>
      <c r="M1085" s="6">
        <f t="shared" si="90"/>
        <v>1422.3469992537816</v>
      </c>
      <c r="N1085" s="74">
        <f t="shared" si="87"/>
        <v>109.9880237449886</v>
      </c>
      <c r="O1085" s="78">
        <f t="shared" si="88"/>
        <v>8.3809404132239779E-2</v>
      </c>
    </row>
    <row r="1086" spans="2:15" x14ac:dyDescent="0.2">
      <c r="B1086" s="81">
        <v>41524</v>
      </c>
      <c r="C1086" s="24" t="s">
        <v>242</v>
      </c>
      <c r="D1086" s="25">
        <v>6</v>
      </c>
      <c r="E1086" s="25">
        <v>8</v>
      </c>
      <c r="F1086" s="28" t="s">
        <v>934</v>
      </c>
      <c r="G1086" s="2">
        <v>2.6</v>
      </c>
      <c r="H1086" s="65">
        <v>4.5999999999999996</v>
      </c>
      <c r="I1086" s="27">
        <v>1.9</v>
      </c>
      <c r="J1086" s="26"/>
      <c r="K1086" s="64"/>
      <c r="L1086" s="6">
        <f t="shared" si="89"/>
        <v>1314.2589755087931</v>
      </c>
      <c r="M1086" s="6">
        <f t="shared" si="90"/>
        <v>1422.3469992537816</v>
      </c>
      <c r="N1086" s="74">
        <f t="shared" si="87"/>
        <v>108.0880237449885</v>
      </c>
      <c r="O1086" s="78">
        <f t="shared" si="88"/>
        <v>8.2242560834057885E-2</v>
      </c>
    </row>
    <row r="1087" spans="2:15" x14ac:dyDescent="0.2">
      <c r="B1087" s="81">
        <v>41524</v>
      </c>
      <c r="C1087" s="24" t="s">
        <v>372</v>
      </c>
      <c r="D1087" s="25">
        <v>3</v>
      </c>
      <c r="E1087" s="25">
        <v>2</v>
      </c>
      <c r="F1087" s="28" t="s">
        <v>935</v>
      </c>
      <c r="G1087" s="2">
        <v>5.2</v>
      </c>
      <c r="H1087" s="65">
        <v>7</v>
      </c>
      <c r="I1087" s="27">
        <v>1</v>
      </c>
      <c r="J1087" s="26"/>
      <c r="K1087" s="64"/>
      <c r="L1087" s="6">
        <f t="shared" si="89"/>
        <v>1315.2589755087931</v>
      </c>
      <c r="M1087" s="6">
        <f t="shared" si="90"/>
        <v>1422.3469992537816</v>
      </c>
      <c r="N1087" s="74">
        <f t="shared" si="87"/>
        <v>107.0880237449885</v>
      </c>
      <c r="O1087" s="78">
        <f t="shared" si="88"/>
        <v>8.1419724737907762E-2</v>
      </c>
    </row>
    <row r="1088" spans="2:15" x14ac:dyDescent="0.2">
      <c r="B1088" s="81">
        <v>41524</v>
      </c>
      <c r="C1088" s="24" t="s">
        <v>19</v>
      </c>
      <c r="D1088" s="25">
        <v>6</v>
      </c>
      <c r="E1088" s="25">
        <v>8</v>
      </c>
      <c r="F1088" s="28" t="s">
        <v>936</v>
      </c>
      <c r="G1088" s="2">
        <v>3.3</v>
      </c>
      <c r="H1088" s="65">
        <v>12</v>
      </c>
      <c r="I1088" s="27">
        <v>1.5</v>
      </c>
      <c r="J1088" s="26"/>
      <c r="K1088" s="64"/>
      <c r="L1088" s="6">
        <f t="shared" si="89"/>
        <v>1316.7589755087931</v>
      </c>
      <c r="M1088" s="6">
        <f t="shared" si="90"/>
        <v>1422.3469992537816</v>
      </c>
      <c r="N1088" s="74">
        <f t="shared" si="87"/>
        <v>105.5880237449885</v>
      </c>
      <c r="O1088" s="78">
        <f t="shared" si="88"/>
        <v>8.0187813949921624E-2</v>
      </c>
    </row>
    <row r="1089" spans="2:15" x14ac:dyDescent="0.2">
      <c r="B1089" s="81">
        <v>41524</v>
      </c>
      <c r="C1089" s="24" t="s">
        <v>19</v>
      </c>
      <c r="D1089" s="25">
        <v>6</v>
      </c>
      <c r="E1089" s="25">
        <v>2</v>
      </c>
      <c r="F1089" s="28" t="s">
        <v>937</v>
      </c>
      <c r="G1089" s="2">
        <v>5.9</v>
      </c>
      <c r="H1089" s="65">
        <v>7</v>
      </c>
      <c r="I1089" s="27">
        <v>0.8</v>
      </c>
      <c r="J1089" s="26"/>
      <c r="K1089" s="64"/>
      <c r="L1089" s="6">
        <f t="shared" si="89"/>
        <v>1317.5589755087931</v>
      </c>
      <c r="M1089" s="6">
        <f t="shared" si="90"/>
        <v>1422.3469992537816</v>
      </c>
      <c r="N1089" s="74">
        <f t="shared" si="87"/>
        <v>104.78802374498855</v>
      </c>
      <c r="O1089" s="78">
        <f t="shared" si="88"/>
        <v>7.9531941789947769E-2</v>
      </c>
    </row>
    <row r="1090" spans="2:15" x14ac:dyDescent="0.2">
      <c r="B1090" s="81">
        <v>41524</v>
      </c>
      <c r="C1090" s="24" t="s">
        <v>30</v>
      </c>
      <c r="D1090" s="25">
        <v>7</v>
      </c>
      <c r="E1090" s="25">
        <v>12</v>
      </c>
      <c r="F1090" s="28" t="s">
        <v>938</v>
      </c>
      <c r="G1090" s="2">
        <v>4.8</v>
      </c>
      <c r="H1090" s="65">
        <v>11</v>
      </c>
      <c r="I1090" s="27">
        <v>1</v>
      </c>
      <c r="J1090" s="26">
        <v>3</v>
      </c>
      <c r="K1090" s="64"/>
      <c r="L1090" s="6">
        <f t="shared" si="89"/>
        <v>1318.5589755087931</v>
      </c>
      <c r="M1090" s="6">
        <f t="shared" si="90"/>
        <v>1422.3469992537816</v>
      </c>
      <c r="N1090" s="74">
        <f t="shared" si="87"/>
        <v>103.78802374498855</v>
      </c>
      <c r="O1090" s="78">
        <f t="shared" si="88"/>
        <v>7.8713220775687945E-2</v>
      </c>
    </row>
    <row r="1091" spans="2:15" x14ac:dyDescent="0.2">
      <c r="B1091" s="81">
        <v>41524</v>
      </c>
      <c r="C1091" s="24" t="s">
        <v>19</v>
      </c>
      <c r="D1091" s="25">
        <v>7</v>
      </c>
      <c r="E1091" s="25">
        <v>4</v>
      </c>
      <c r="F1091" s="28" t="s">
        <v>863</v>
      </c>
      <c r="G1091" s="2">
        <v>1.8</v>
      </c>
      <c r="H1091" s="65">
        <v>2</v>
      </c>
      <c r="I1091" s="27">
        <v>2.8</v>
      </c>
      <c r="J1091" s="26">
        <v>1</v>
      </c>
      <c r="K1091" s="64">
        <v>5.6</v>
      </c>
      <c r="L1091" s="6">
        <f t="shared" si="89"/>
        <v>1321.358975508793</v>
      </c>
      <c r="M1091" s="6">
        <f t="shared" si="90"/>
        <v>1427.9469992537815</v>
      </c>
      <c r="N1091" s="74">
        <f t="shared" si="87"/>
        <v>106.5880237449885</v>
      </c>
      <c r="O1091" s="78">
        <f t="shared" si="88"/>
        <v>8.0665455580643017E-2</v>
      </c>
    </row>
    <row r="1092" spans="2:15" x14ac:dyDescent="0.2">
      <c r="B1092" s="81">
        <v>41524</v>
      </c>
      <c r="C1092" s="24" t="s">
        <v>17</v>
      </c>
      <c r="D1092" s="25">
        <v>8</v>
      </c>
      <c r="E1092" s="25">
        <v>7</v>
      </c>
      <c r="F1092" s="28" t="s">
        <v>617</v>
      </c>
      <c r="G1092" s="2">
        <v>4.0999999999999996</v>
      </c>
      <c r="H1092" s="65">
        <v>9</v>
      </c>
      <c r="I1092" s="27">
        <v>1.2</v>
      </c>
      <c r="J1092" s="26"/>
      <c r="K1092" s="64"/>
      <c r="L1092" s="6">
        <f t="shared" si="89"/>
        <v>1322.5589755087931</v>
      </c>
      <c r="M1092" s="6">
        <f t="shared" si="90"/>
        <v>1427.9469992537815</v>
      </c>
      <c r="N1092" s="74">
        <f t="shared" ref="N1092:N1155" si="92">M1092-L1092</f>
        <v>105.38802374498846</v>
      </c>
      <c r="O1092" s="78">
        <f t="shared" ref="O1092:O1155" si="93">N1092/L1092</f>
        <v>7.9684933297167568E-2</v>
      </c>
    </row>
    <row r="1093" spans="2:15" x14ac:dyDescent="0.2">
      <c r="B1093" s="81">
        <v>41524</v>
      </c>
      <c r="C1093" s="24" t="s">
        <v>17</v>
      </c>
      <c r="D1093" s="25">
        <v>8</v>
      </c>
      <c r="E1093" s="25">
        <v>17</v>
      </c>
      <c r="F1093" s="28" t="s">
        <v>939</v>
      </c>
      <c r="G1093" s="2">
        <v>5</v>
      </c>
      <c r="H1093" s="65">
        <v>14</v>
      </c>
      <c r="I1093" s="27">
        <v>1</v>
      </c>
      <c r="J1093" s="26"/>
      <c r="K1093" s="64"/>
      <c r="L1093" s="6">
        <f t="shared" ref="L1093:L1156" si="94">L1092+I1093</f>
        <v>1323.5589755087931</v>
      </c>
      <c r="M1093" s="6">
        <f t="shared" ref="M1093:M1156" si="95">M1092+K1093</f>
        <v>1427.9469992537815</v>
      </c>
      <c r="N1093" s="74">
        <f t="shared" si="92"/>
        <v>104.38802374498846</v>
      </c>
      <c r="O1093" s="78">
        <f t="shared" si="93"/>
        <v>7.8869189568874606E-2</v>
      </c>
    </row>
    <row r="1094" spans="2:15" x14ac:dyDescent="0.2">
      <c r="B1094" s="81">
        <v>41524</v>
      </c>
      <c r="C1094" s="24" t="s">
        <v>30</v>
      </c>
      <c r="D1094" s="25">
        <v>8</v>
      </c>
      <c r="E1094" s="25">
        <v>6</v>
      </c>
      <c r="F1094" s="28" t="s">
        <v>940</v>
      </c>
      <c r="G1094" s="2">
        <v>5.2</v>
      </c>
      <c r="H1094" s="65">
        <v>18</v>
      </c>
      <c r="I1094" s="27">
        <v>1</v>
      </c>
      <c r="J1094" s="26"/>
      <c r="K1094" s="64"/>
      <c r="L1094" s="6">
        <f t="shared" si="94"/>
        <v>1324.5589755087931</v>
      </c>
      <c r="M1094" s="6">
        <f t="shared" si="95"/>
        <v>1427.9469992537815</v>
      </c>
      <c r="N1094" s="74">
        <f t="shared" si="92"/>
        <v>103.38802374498846</v>
      </c>
      <c r="O1094" s="78">
        <f t="shared" si="93"/>
        <v>7.8054677561846406E-2</v>
      </c>
    </row>
    <row r="1095" spans="2:15" x14ac:dyDescent="0.2">
      <c r="B1095" s="81">
        <v>41524</v>
      </c>
      <c r="C1095" s="24" t="s">
        <v>242</v>
      </c>
      <c r="D1095" s="25">
        <v>8</v>
      </c>
      <c r="E1095" s="25">
        <v>12</v>
      </c>
      <c r="F1095" s="28" t="s">
        <v>941</v>
      </c>
      <c r="G1095" s="2">
        <v>4.5</v>
      </c>
      <c r="H1095" s="65">
        <v>8.5</v>
      </c>
      <c r="I1095" s="27">
        <v>1.1000000000000001</v>
      </c>
      <c r="J1095" s="26">
        <v>2</v>
      </c>
      <c r="K1095" s="64"/>
      <c r="L1095" s="6">
        <f t="shared" si="94"/>
        <v>1325.658975508793</v>
      </c>
      <c r="M1095" s="6">
        <f t="shared" si="95"/>
        <v>1427.9469992537815</v>
      </c>
      <c r="N1095" s="74">
        <f t="shared" si="92"/>
        <v>102.28802374498855</v>
      </c>
      <c r="O1095" s="78">
        <f t="shared" si="93"/>
        <v>7.7160133665394606E-2</v>
      </c>
    </row>
    <row r="1096" spans="2:15" x14ac:dyDescent="0.2">
      <c r="B1096" s="81">
        <v>41524</v>
      </c>
      <c r="C1096" s="24" t="s">
        <v>242</v>
      </c>
      <c r="D1096" s="25">
        <v>8</v>
      </c>
      <c r="E1096" s="25">
        <v>1</v>
      </c>
      <c r="F1096" s="28" t="s">
        <v>446</v>
      </c>
      <c r="G1096" s="2">
        <v>5.5</v>
      </c>
      <c r="H1096" s="65">
        <v>10</v>
      </c>
      <c r="I1096" s="27">
        <v>0.9</v>
      </c>
      <c r="J1096" s="26"/>
      <c r="K1096" s="64"/>
      <c r="L1096" s="6">
        <f t="shared" si="94"/>
        <v>1326.5589755087931</v>
      </c>
      <c r="M1096" s="6">
        <f t="shared" si="95"/>
        <v>1427.9469992537815</v>
      </c>
      <c r="N1096" s="74">
        <f t="shared" si="92"/>
        <v>101.38802374498846</v>
      </c>
      <c r="O1096" s="78">
        <f t="shared" si="93"/>
        <v>7.6429337569482531E-2</v>
      </c>
    </row>
    <row r="1097" spans="2:15" x14ac:dyDescent="0.2">
      <c r="B1097" s="81">
        <v>41524</v>
      </c>
      <c r="C1097" s="24" t="s">
        <v>242</v>
      </c>
      <c r="D1097" s="25">
        <v>8</v>
      </c>
      <c r="E1097" s="25">
        <v>2</v>
      </c>
      <c r="F1097" s="28" t="s">
        <v>942</v>
      </c>
      <c r="G1097" s="2">
        <v>5.7</v>
      </c>
      <c r="H1097" s="65">
        <v>4.8</v>
      </c>
      <c r="I1097" s="27">
        <v>0.9</v>
      </c>
      <c r="J1097" s="26">
        <v>3</v>
      </c>
      <c r="K1097" s="64"/>
      <c r="L1097" s="6">
        <f t="shared" si="94"/>
        <v>1327.4589755087932</v>
      </c>
      <c r="M1097" s="6">
        <f t="shared" si="95"/>
        <v>1427.9469992537815</v>
      </c>
      <c r="N1097" s="74">
        <f t="shared" si="92"/>
        <v>100.48802374498837</v>
      </c>
      <c r="O1097" s="78">
        <f t="shared" si="93"/>
        <v>7.5699532414154613E-2</v>
      </c>
    </row>
    <row r="1098" spans="2:15" x14ac:dyDescent="0.2">
      <c r="B1098" s="81">
        <v>41524</v>
      </c>
      <c r="C1098" s="24" t="s">
        <v>372</v>
      </c>
      <c r="D1098" s="25">
        <v>5</v>
      </c>
      <c r="E1098" s="25">
        <v>6</v>
      </c>
      <c r="F1098" s="28" t="s">
        <v>97</v>
      </c>
      <c r="G1098" s="2">
        <v>3.6</v>
      </c>
      <c r="H1098" s="65">
        <v>4.5999999999999996</v>
      </c>
      <c r="I1098" s="27">
        <v>1.4</v>
      </c>
      <c r="J1098" s="26"/>
      <c r="K1098" s="64"/>
      <c r="L1098" s="6">
        <f t="shared" si="94"/>
        <v>1328.8589755087933</v>
      </c>
      <c r="M1098" s="6">
        <f t="shared" si="95"/>
        <v>1427.9469992537815</v>
      </c>
      <c r="N1098" s="74">
        <f t="shared" si="92"/>
        <v>99.088023744988277</v>
      </c>
      <c r="O1098" s="78">
        <f t="shared" si="93"/>
        <v>7.4566244854574942E-2</v>
      </c>
    </row>
    <row r="1099" spans="2:15" x14ac:dyDescent="0.2">
      <c r="B1099" s="81">
        <v>41524</v>
      </c>
      <c r="C1099" s="24" t="s">
        <v>372</v>
      </c>
      <c r="D1099" s="25">
        <v>5</v>
      </c>
      <c r="E1099" s="25">
        <v>3</v>
      </c>
      <c r="F1099" s="28" t="s">
        <v>943</v>
      </c>
      <c r="G1099" s="2">
        <v>5.0999999999999996</v>
      </c>
      <c r="H1099" s="65">
        <v>5</v>
      </c>
      <c r="I1099" s="27">
        <v>1</v>
      </c>
      <c r="J1099" s="26">
        <v>3</v>
      </c>
      <c r="K1099" s="64"/>
      <c r="L1099" s="6">
        <f t="shared" si="94"/>
        <v>1329.8589755087933</v>
      </c>
      <c r="M1099" s="6">
        <f t="shared" si="95"/>
        <v>1427.9469992537815</v>
      </c>
      <c r="N1099" s="74">
        <f t="shared" si="92"/>
        <v>98.088023744988277</v>
      </c>
      <c r="O1099" s="78">
        <f t="shared" si="93"/>
        <v>7.3758214631337582E-2</v>
      </c>
    </row>
    <row r="1100" spans="2:15" x14ac:dyDescent="0.2">
      <c r="B1100" s="81">
        <v>41524</v>
      </c>
      <c r="C1100" s="24" t="s">
        <v>372</v>
      </c>
      <c r="D1100" s="25">
        <v>5</v>
      </c>
      <c r="E1100" s="25">
        <v>7</v>
      </c>
      <c r="F1100" s="28" t="s">
        <v>614</v>
      </c>
      <c r="G1100" s="2">
        <v>5.8</v>
      </c>
      <c r="H1100" s="65">
        <v>7</v>
      </c>
      <c r="I1100" s="27">
        <v>0.9</v>
      </c>
      <c r="J1100" s="26"/>
      <c r="K1100" s="64"/>
      <c r="L1100" s="6">
        <f t="shared" si="94"/>
        <v>1330.7589755087934</v>
      </c>
      <c r="M1100" s="6">
        <f t="shared" si="95"/>
        <v>1427.9469992537815</v>
      </c>
      <c r="N1100" s="74">
        <f t="shared" si="92"/>
        <v>97.188023744988186</v>
      </c>
      <c r="O1100" s="78">
        <f t="shared" si="93"/>
        <v>7.3032025733908712E-2</v>
      </c>
    </row>
    <row r="1101" spans="2:15" x14ac:dyDescent="0.2">
      <c r="B1101" s="81">
        <v>41524</v>
      </c>
      <c r="C1101" s="24" t="s">
        <v>19</v>
      </c>
      <c r="D1101" s="25">
        <v>8</v>
      </c>
      <c r="E1101" s="25">
        <v>6</v>
      </c>
      <c r="F1101" s="28" t="s">
        <v>517</v>
      </c>
      <c r="G1101" s="2">
        <v>5.0999999999999996</v>
      </c>
      <c r="H1101" s="65">
        <v>5.5</v>
      </c>
      <c r="I1101" s="27">
        <v>1</v>
      </c>
      <c r="J1101" s="26">
        <v>3</v>
      </c>
      <c r="K1101" s="64"/>
      <c r="L1101" s="6">
        <f t="shared" si="94"/>
        <v>1331.7589755087934</v>
      </c>
      <c r="M1101" s="6">
        <f t="shared" si="95"/>
        <v>1427.9469992537815</v>
      </c>
      <c r="N1101" s="74">
        <f t="shared" si="92"/>
        <v>96.188023744988186</v>
      </c>
      <c r="O1101" s="78">
        <f t="shared" si="93"/>
        <v>7.2226300339548993E-2</v>
      </c>
    </row>
    <row r="1102" spans="2:15" x14ac:dyDescent="0.2">
      <c r="B1102" s="81">
        <v>41524</v>
      </c>
      <c r="C1102" s="24" t="s">
        <v>372</v>
      </c>
      <c r="D1102" s="25">
        <v>8</v>
      </c>
      <c r="E1102" s="25">
        <v>1</v>
      </c>
      <c r="F1102" s="28" t="s">
        <v>153</v>
      </c>
      <c r="G1102" s="2">
        <v>5.4</v>
      </c>
      <c r="H1102" s="65">
        <v>9</v>
      </c>
      <c r="I1102" s="27">
        <v>0.9</v>
      </c>
      <c r="J1102" s="26">
        <v>3</v>
      </c>
      <c r="K1102" s="64"/>
      <c r="L1102" s="6">
        <f t="shared" si="94"/>
        <v>1332.6589755087934</v>
      </c>
      <c r="M1102" s="6">
        <f t="shared" si="95"/>
        <v>1427.9469992537815</v>
      </c>
      <c r="N1102" s="74">
        <f t="shared" si="92"/>
        <v>95.288023744988095</v>
      </c>
      <c r="O1102" s="78">
        <f t="shared" si="93"/>
        <v>7.1502181350340019E-2</v>
      </c>
    </row>
    <row r="1103" spans="2:15" x14ac:dyDescent="0.2">
      <c r="B1103" s="81">
        <v>41524</v>
      </c>
      <c r="C1103" s="24" t="s">
        <v>372</v>
      </c>
      <c r="D1103" s="25">
        <v>8</v>
      </c>
      <c r="E1103" s="25">
        <v>11</v>
      </c>
      <c r="F1103" s="28" t="s">
        <v>442</v>
      </c>
      <c r="G1103" s="2">
        <v>5.6</v>
      </c>
      <c r="H1103" s="65">
        <v>11</v>
      </c>
      <c r="I1103" s="27">
        <v>0.9</v>
      </c>
      <c r="J1103" s="26"/>
      <c r="K1103" s="64"/>
      <c r="L1103" s="6">
        <f t="shared" si="94"/>
        <v>1333.5589755087935</v>
      </c>
      <c r="M1103" s="6">
        <f t="shared" si="95"/>
        <v>1427.9469992537815</v>
      </c>
      <c r="N1103" s="74">
        <f t="shared" si="92"/>
        <v>94.388023744988004</v>
      </c>
      <c r="O1103" s="78">
        <f t="shared" si="93"/>
        <v>7.0779039756360296E-2</v>
      </c>
    </row>
    <row r="1104" spans="2:15" x14ac:dyDescent="0.2">
      <c r="B1104" s="81">
        <v>41528</v>
      </c>
      <c r="C1104" s="34" t="s">
        <v>293</v>
      </c>
      <c r="D1104" s="35">
        <v>5</v>
      </c>
      <c r="E1104" s="35">
        <v>7</v>
      </c>
      <c r="F1104" s="36" t="s">
        <v>404</v>
      </c>
      <c r="G1104" s="86">
        <v>3.8</v>
      </c>
      <c r="H1104" s="68">
        <v>5.5</v>
      </c>
      <c r="I1104" s="37">
        <v>1.3</v>
      </c>
      <c r="J1104" s="38"/>
      <c r="K1104" s="69"/>
      <c r="L1104" s="6">
        <f t="shared" si="94"/>
        <v>1334.8589755087935</v>
      </c>
      <c r="M1104" s="6">
        <f t="shared" si="95"/>
        <v>1427.9469992537815</v>
      </c>
      <c r="N1104" s="74">
        <f t="shared" si="92"/>
        <v>93.08802374498805</v>
      </c>
      <c r="O1104" s="78">
        <f t="shared" si="93"/>
        <v>6.9736223416040424E-2</v>
      </c>
    </row>
    <row r="1105" spans="2:15" x14ac:dyDescent="0.2">
      <c r="B1105" s="81">
        <v>41528</v>
      </c>
      <c r="C1105" s="34" t="s">
        <v>293</v>
      </c>
      <c r="D1105" s="35">
        <v>5</v>
      </c>
      <c r="E1105" s="35">
        <v>9</v>
      </c>
      <c r="F1105" s="36" t="s">
        <v>944</v>
      </c>
      <c r="G1105" s="86">
        <v>3.8</v>
      </c>
      <c r="H1105" s="68">
        <v>4.5999999999999996</v>
      </c>
      <c r="I1105" s="37">
        <v>1.3</v>
      </c>
      <c r="J1105" s="38"/>
      <c r="K1105" s="69"/>
      <c r="L1105" s="6">
        <f t="shared" si="94"/>
        <v>1336.1589755087934</v>
      </c>
      <c r="M1105" s="6">
        <f t="shared" si="95"/>
        <v>1427.9469992537815</v>
      </c>
      <c r="N1105" s="74">
        <f t="shared" si="92"/>
        <v>91.788023744988095</v>
      </c>
      <c r="O1105" s="78">
        <f t="shared" si="93"/>
        <v>6.869543626725727E-2</v>
      </c>
    </row>
    <row r="1106" spans="2:15" x14ac:dyDescent="0.2">
      <c r="B1106" s="81">
        <v>41528</v>
      </c>
      <c r="C1106" s="34" t="s">
        <v>372</v>
      </c>
      <c r="D1106" s="35">
        <v>2</v>
      </c>
      <c r="E1106" s="35">
        <v>5</v>
      </c>
      <c r="F1106" s="36" t="s">
        <v>916</v>
      </c>
      <c r="G1106" s="86">
        <v>4.2</v>
      </c>
      <c r="H1106" s="68">
        <v>6.5</v>
      </c>
      <c r="I1106" s="37">
        <v>1.2</v>
      </c>
      <c r="J1106" s="38">
        <v>3</v>
      </c>
      <c r="K1106" s="69"/>
      <c r="L1106" s="6">
        <f t="shared" si="94"/>
        <v>1337.3589755087935</v>
      </c>
      <c r="M1106" s="6">
        <f t="shared" si="95"/>
        <v>1427.9469992537815</v>
      </c>
      <c r="N1106" s="74">
        <f t="shared" si="92"/>
        <v>90.58802374498805</v>
      </c>
      <c r="O1106" s="78">
        <f t="shared" si="93"/>
        <v>6.7736505608394448E-2</v>
      </c>
    </row>
    <row r="1107" spans="2:15" x14ac:dyDescent="0.2">
      <c r="B1107" s="81">
        <v>41528</v>
      </c>
      <c r="C1107" s="34" t="s">
        <v>372</v>
      </c>
      <c r="D1107" s="35">
        <v>2</v>
      </c>
      <c r="E1107" s="35">
        <v>6</v>
      </c>
      <c r="F1107" s="36" t="s">
        <v>945</v>
      </c>
      <c r="G1107" s="86">
        <v>5.8</v>
      </c>
      <c r="H1107" s="68">
        <v>6</v>
      </c>
      <c r="I1107" s="37">
        <v>0.9</v>
      </c>
      <c r="J1107" s="38"/>
      <c r="K1107" s="69"/>
      <c r="L1107" s="6">
        <f t="shared" si="94"/>
        <v>1338.2589755087936</v>
      </c>
      <c r="M1107" s="6">
        <f t="shared" si="95"/>
        <v>1427.9469992537815</v>
      </c>
      <c r="N1107" s="74">
        <f t="shared" si="92"/>
        <v>89.688023744987959</v>
      </c>
      <c r="O1107" s="78">
        <f t="shared" si="93"/>
        <v>6.7018436181897761E-2</v>
      </c>
    </row>
    <row r="1108" spans="2:15" x14ac:dyDescent="0.2">
      <c r="B1108" s="81">
        <v>41528</v>
      </c>
      <c r="C1108" s="34" t="s">
        <v>293</v>
      </c>
      <c r="D1108" s="35">
        <v>6</v>
      </c>
      <c r="E1108" s="35">
        <v>3</v>
      </c>
      <c r="F1108" s="36" t="s">
        <v>631</v>
      </c>
      <c r="G1108" s="86">
        <v>5.2</v>
      </c>
      <c r="H1108" s="68">
        <v>10</v>
      </c>
      <c r="I1108" s="37">
        <v>1</v>
      </c>
      <c r="J1108" s="38"/>
      <c r="K1108" s="69"/>
      <c r="L1108" s="6">
        <f t="shared" si="94"/>
        <v>1339.2589755087936</v>
      </c>
      <c r="M1108" s="6">
        <f t="shared" si="95"/>
        <v>1427.9469992537815</v>
      </c>
      <c r="N1108" s="74">
        <f t="shared" si="92"/>
        <v>88.688023744987959</v>
      </c>
      <c r="O1108" s="78">
        <f t="shared" si="93"/>
        <v>6.6221713176344232E-2</v>
      </c>
    </row>
    <row r="1109" spans="2:15" x14ac:dyDescent="0.2">
      <c r="B1109" s="81">
        <v>41528</v>
      </c>
      <c r="C1109" s="34" t="s">
        <v>30</v>
      </c>
      <c r="D1109" s="35">
        <v>6</v>
      </c>
      <c r="E1109" s="35">
        <v>5</v>
      </c>
      <c r="F1109" s="36" t="s">
        <v>946</v>
      </c>
      <c r="G1109" s="86">
        <v>2</v>
      </c>
      <c r="H1109" s="68">
        <v>13</v>
      </c>
      <c r="I1109" s="37">
        <v>2.5</v>
      </c>
      <c r="J1109" s="38"/>
      <c r="K1109" s="69"/>
      <c r="L1109" s="6">
        <f t="shared" si="94"/>
        <v>1341.7589755087936</v>
      </c>
      <c r="M1109" s="6">
        <f t="shared" si="95"/>
        <v>1427.9469992537815</v>
      </c>
      <c r="N1109" s="74">
        <f t="shared" si="92"/>
        <v>86.188023744987959</v>
      </c>
      <c r="O1109" s="78">
        <f t="shared" si="93"/>
        <v>6.4235101324591884E-2</v>
      </c>
    </row>
    <row r="1110" spans="2:15" x14ac:dyDescent="0.2">
      <c r="B1110" s="81">
        <v>41528</v>
      </c>
      <c r="C1110" s="34" t="s">
        <v>372</v>
      </c>
      <c r="D1110" s="35">
        <v>3</v>
      </c>
      <c r="E1110" s="35">
        <v>9</v>
      </c>
      <c r="F1110" s="36" t="s">
        <v>947</v>
      </c>
      <c r="G1110" s="86">
        <v>4.3</v>
      </c>
      <c r="H1110" s="68">
        <v>7.5</v>
      </c>
      <c r="I1110" s="37">
        <v>1.2</v>
      </c>
      <c r="J1110" s="38"/>
      <c r="K1110" s="69"/>
      <c r="L1110" s="6">
        <f t="shared" si="94"/>
        <v>1342.9589755087936</v>
      </c>
      <c r="M1110" s="6">
        <f t="shared" si="95"/>
        <v>1427.9469992537815</v>
      </c>
      <c r="N1110" s="74">
        <f t="shared" si="92"/>
        <v>84.988023744987913</v>
      </c>
      <c r="O1110" s="78">
        <f t="shared" si="93"/>
        <v>6.3284154836367457E-2</v>
      </c>
    </row>
    <row r="1111" spans="2:15" x14ac:dyDescent="0.2">
      <c r="B1111" s="81">
        <v>41528</v>
      </c>
      <c r="C1111" s="34" t="s">
        <v>372</v>
      </c>
      <c r="D1111" s="35">
        <v>3</v>
      </c>
      <c r="E1111" s="35">
        <v>12</v>
      </c>
      <c r="F1111" s="36" t="s">
        <v>948</v>
      </c>
      <c r="G1111" s="86">
        <v>4.4000000000000004</v>
      </c>
      <c r="H1111" s="68">
        <v>4.4000000000000004</v>
      </c>
      <c r="I1111" s="37">
        <v>1.1000000000000001</v>
      </c>
      <c r="J1111" s="38">
        <v>3</v>
      </c>
      <c r="K1111" s="69"/>
      <c r="L1111" s="6">
        <f t="shared" si="94"/>
        <v>1344.0589755087935</v>
      </c>
      <c r="M1111" s="6">
        <f t="shared" si="95"/>
        <v>1427.9469992537815</v>
      </c>
      <c r="N1111" s="74">
        <f t="shared" si="92"/>
        <v>83.888023744988004</v>
      </c>
      <c r="O1111" s="78">
        <f t="shared" si="93"/>
        <v>6.241394557350595E-2</v>
      </c>
    </row>
    <row r="1112" spans="2:15" x14ac:dyDescent="0.2">
      <c r="B1112" s="81">
        <v>41528</v>
      </c>
      <c r="C1112" s="34" t="s">
        <v>75</v>
      </c>
      <c r="D1112" s="35">
        <v>5</v>
      </c>
      <c r="E1112" s="35">
        <v>6</v>
      </c>
      <c r="F1112" s="36" t="s">
        <v>949</v>
      </c>
      <c r="G1112" s="86">
        <v>1.6</v>
      </c>
      <c r="H1112" s="68">
        <v>2.4</v>
      </c>
      <c r="I1112" s="37">
        <v>3.1</v>
      </c>
      <c r="J1112" s="38">
        <v>1</v>
      </c>
      <c r="K1112" s="69">
        <v>7.4399999999999995</v>
      </c>
      <c r="L1112" s="6">
        <f t="shared" si="94"/>
        <v>1347.1589755087934</v>
      </c>
      <c r="M1112" s="6">
        <f t="shared" si="95"/>
        <v>1435.3869992537816</v>
      </c>
      <c r="N1112" s="74">
        <f t="shared" si="92"/>
        <v>88.22802374498815</v>
      </c>
      <c r="O1112" s="78">
        <f t="shared" si="93"/>
        <v>6.5491916951869983E-2</v>
      </c>
    </row>
    <row r="1113" spans="2:15" x14ac:dyDescent="0.2">
      <c r="B1113" s="81">
        <v>41528</v>
      </c>
      <c r="C1113" s="34" t="s">
        <v>293</v>
      </c>
      <c r="D1113" s="35">
        <v>7</v>
      </c>
      <c r="E1113" s="35">
        <v>6</v>
      </c>
      <c r="F1113" s="36" t="s">
        <v>950</v>
      </c>
      <c r="G1113" s="86">
        <v>3.4</v>
      </c>
      <c r="H1113" s="68">
        <v>14</v>
      </c>
      <c r="I1113" s="37">
        <v>1.5</v>
      </c>
      <c r="J1113" s="38"/>
      <c r="K1113" s="69"/>
      <c r="L1113" s="6">
        <f t="shared" si="94"/>
        <v>1348.6589755087934</v>
      </c>
      <c r="M1113" s="6">
        <f t="shared" si="95"/>
        <v>1435.3869992537816</v>
      </c>
      <c r="N1113" s="74">
        <f t="shared" si="92"/>
        <v>86.72802374498815</v>
      </c>
      <c r="O1113" s="78">
        <f t="shared" si="93"/>
        <v>6.4306859865941451E-2</v>
      </c>
    </row>
    <row r="1114" spans="2:15" x14ac:dyDescent="0.2">
      <c r="B1114" s="81">
        <v>41528</v>
      </c>
      <c r="C1114" s="34" t="s">
        <v>293</v>
      </c>
      <c r="D1114" s="35">
        <v>7</v>
      </c>
      <c r="E1114" s="35">
        <v>9</v>
      </c>
      <c r="F1114" s="36" t="s">
        <v>951</v>
      </c>
      <c r="G1114" s="86">
        <v>5.8</v>
      </c>
      <c r="H1114" s="68">
        <v>8.5</v>
      </c>
      <c r="I1114" s="37">
        <v>0.9</v>
      </c>
      <c r="J1114" s="38"/>
      <c r="K1114" s="69"/>
      <c r="L1114" s="6">
        <f t="shared" si="94"/>
        <v>1349.5589755087935</v>
      </c>
      <c r="M1114" s="6">
        <f t="shared" si="95"/>
        <v>1435.3869992537816</v>
      </c>
      <c r="N1114" s="74">
        <f t="shared" si="92"/>
        <v>85.828023744988059</v>
      </c>
      <c r="O1114" s="78">
        <f t="shared" si="93"/>
        <v>6.3597090088360356E-2</v>
      </c>
    </row>
    <row r="1115" spans="2:15" x14ac:dyDescent="0.2">
      <c r="B1115" s="81">
        <v>41528</v>
      </c>
      <c r="C1115" s="34" t="s">
        <v>30</v>
      </c>
      <c r="D1115" s="35">
        <v>7</v>
      </c>
      <c r="E1115" s="35">
        <v>3</v>
      </c>
      <c r="F1115" s="36" t="s">
        <v>952</v>
      </c>
      <c r="G1115" s="86">
        <v>3.6</v>
      </c>
      <c r="H1115" s="68">
        <v>26</v>
      </c>
      <c r="I1115" s="37">
        <v>1.4</v>
      </c>
      <c r="J1115" s="38"/>
      <c r="K1115" s="69"/>
      <c r="L1115" s="6">
        <f t="shared" si="94"/>
        <v>1350.9589755087936</v>
      </c>
      <c r="M1115" s="6">
        <f t="shared" si="95"/>
        <v>1435.3869992537816</v>
      </c>
      <c r="N1115" s="74">
        <f t="shared" si="92"/>
        <v>84.428023744987968</v>
      </c>
      <c r="O1115" s="78">
        <f t="shared" si="93"/>
        <v>6.2494883468382868E-2</v>
      </c>
    </row>
    <row r="1116" spans="2:15" x14ac:dyDescent="0.2">
      <c r="B1116" s="81">
        <v>41528</v>
      </c>
      <c r="C1116" s="34" t="s">
        <v>30</v>
      </c>
      <c r="D1116" s="35">
        <v>7</v>
      </c>
      <c r="E1116" s="35">
        <v>1</v>
      </c>
      <c r="F1116" s="36" t="s">
        <v>840</v>
      </c>
      <c r="G1116" s="86">
        <v>4</v>
      </c>
      <c r="H1116" s="68">
        <v>4</v>
      </c>
      <c r="I1116" s="37">
        <v>1.3</v>
      </c>
      <c r="J1116" s="38">
        <v>2</v>
      </c>
      <c r="K1116" s="69"/>
      <c r="L1116" s="6">
        <f t="shared" si="94"/>
        <v>1352.2589755087936</v>
      </c>
      <c r="M1116" s="6">
        <f t="shared" si="95"/>
        <v>1435.3869992537816</v>
      </c>
      <c r="N1116" s="74">
        <f t="shared" si="92"/>
        <v>83.128023744988013</v>
      </c>
      <c r="O1116" s="78">
        <f t="shared" si="93"/>
        <v>6.1473449428361693E-2</v>
      </c>
    </row>
    <row r="1117" spans="2:15" x14ac:dyDescent="0.2">
      <c r="B1117" s="81">
        <v>41528</v>
      </c>
      <c r="C1117" s="34" t="s">
        <v>372</v>
      </c>
      <c r="D1117" s="35">
        <v>4</v>
      </c>
      <c r="E1117" s="35">
        <v>6</v>
      </c>
      <c r="F1117" s="36" t="s">
        <v>953</v>
      </c>
      <c r="G1117" s="86">
        <v>2.1</v>
      </c>
      <c r="H1117" s="68">
        <v>2.8</v>
      </c>
      <c r="I1117" s="37">
        <v>2.4</v>
      </c>
      <c r="J1117" s="38">
        <v>2</v>
      </c>
      <c r="K1117" s="69"/>
      <c r="L1117" s="6">
        <f t="shared" si="94"/>
        <v>1354.6589755087937</v>
      </c>
      <c r="M1117" s="6">
        <f t="shared" si="95"/>
        <v>1435.3869992537816</v>
      </c>
      <c r="N1117" s="74">
        <f t="shared" si="92"/>
        <v>80.728023744987922</v>
      </c>
      <c r="O1117" s="78">
        <f t="shared" si="93"/>
        <v>5.959287555354472E-2</v>
      </c>
    </row>
    <row r="1118" spans="2:15" x14ac:dyDescent="0.2">
      <c r="B1118" s="81">
        <v>41528</v>
      </c>
      <c r="C1118" s="34" t="s">
        <v>75</v>
      </c>
      <c r="D1118" s="35">
        <v>6</v>
      </c>
      <c r="E1118" s="35">
        <v>8</v>
      </c>
      <c r="F1118" s="36" t="s">
        <v>954</v>
      </c>
      <c r="G1118" s="86">
        <v>3.8</v>
      </c>
      <c r="H1118" s="68">
        <v>8</v>
      </c>
      <c r="I1118" s="37">
        <v>1.3</v>
      </c>
      <c r="J1118" s="38"/>
      <c r="K1118" s="69"/>
      <c r="L1118" s="6">
        <f t="shared" si="94"/>
        <v>1355.9589755087936</v>
      </c>
      <c r="M1118" s="6">
        <f t="shared" si="95"/>
        <v>1435.3869992537816</v>
      </c>
      <c r="N1118" s="74">
        <f t="shared" si="92"/>
        <v>79.428023744987968</v>
      </c>
      <c r="O1118" s="78">
        <f t="shared" si="93"/>
        <v>5.8577010941783365E-2</v>
      </c>
    </row>
    <row r="1119" spans="2:15" x14ac:dyDescent="0.2">
      <c r="B1119" s="81">
        <v>41528</v>
      </c>
      <c r="C1119" s="34" t="s">
        <v>75</v>
      </c>
      <c r="D1119" s="35">
        <v>6</v>
      </c>
      <c r="E1119" s="35">
        <v>4</v>
      </c>
      <c r="F1119" s="36" t="s">
        <v>955</v>
      </c>
      <c r="G1119" s="86">
        <v>5.6</v>
      </c>
      <c r="H1119" s="68">
        <v>12</v>
      </c>
      <c r="I1119" s="37">
        <v>0.9</v>
      </c>
      <c r="J1119" s="38">
        <v>2</v>
      </c>
      <c r="K1119" s="69"/>
      <c r="L1119" s="6">
        <f t="shared" si="94"/>
        <v>1356.8589755087937</v>
      </c>
      <c r="M1119" s="6">
        <f t="shared" si="95"/>
        <v>1435.3869992537816</v>
      </c>
      <c r="N1119" s="74">
        <f t="shared" si="92"/>
        <v>78.528023744987877</v>
      </c>
      <c r="O1119" s="78">
        <f t="shared" si="93"/>
        <v>5.7874860366783153E-2</v>
      </c>
    </row>
    <row r="1120" spans="2:15" x14ac:dyDescent="0.2">
      <c r="B1120" s="81">
        <v>41528</v>
      </c>
      <c r="C1120" s="34" t="s">
        <v>293</v>
      </c>
      <c r="D1120" s="35">
        <v>8</v>
      </c>
      <c r="E1120" s="35">
        <v>5</v>
      </c>
      <c r="F1120" s="36" t="s">
        <v>288</v>
      </c>
      <c r="G1120" s="86">
        <v>5.0999999999999996</v>
      </c>
      <c r="H1120" s="68">
        <v>15</v>
      </c>
      <c r="I1120" s="37">
        <v>1</v>
      </c>
      <c r="J1120" s="38">
        <v>2</v>
      </c>
      <c r="K1120" s="69"/>
      <c r="L1120" s="6">
        <f t="shared" si="94"/>
        <v>1357.8589755087937</v>
      </c>
      <c r="M1120" s="6">
        <f t="shared" si="95"/>
        <v>1435.3869992537816</v>
      </c>
      <c r="N1120" s="74">
        <f t="shared" si="92"/>
        <v>77.528023744987877</v>
      </c>
      <c r="O1120" s="78">
        <f t="shared" si="93"/>
        <v>5.7095784719424121E-2</v>
      </c>
    </row>
    <row r="1121" spans="2:15" x14ac:dyDescent="0.2">
      <c r="B1121" s="81">
        <v>41528</v>
      </c>
      <c r="C1121" s="34" t="s">
        <v>30</v>
      </c>
      <c r="D1121" s="35">
        <v>8</v>
      </c>
      <c r="E1121" s="35">
        <v>9</v>
      </c>
      <c r="F1121" s="36" t="s">
        <v>956</v>
      </c>
      <c r="G1121" s="86">
        <v>3.7</v>
      </c>
      <c r="H1121" s="68">
        <v>10</v>
      </c>
      <c r="I1121" s="37">
        <v>1.4</v>
      </c>
      <c r="J1121" s="38"/>
      <c r="K1121" s="69"/>
      <c r="L1121" s="6">
        <f t="shared" si="94"/>
        <v>1359.2589755087938</v>
      </c>
      <c r="M1121" s="6">
        <f t="shared" si="95"/>
        <v>1435.3869992537816</v>
      </c>
      <c r="N1121" s="74">
        <f t="shared" si="92"/>
        <v>76.128023744987786</v>
      </c>
      <c r="O1121" s="78">
        <f t="shared" si="93"/>
        <v>5.6007004637575977E-2</v>
      </c>
    </row>
    <row r="1122" spans="2:15" x14ac:dyDescent="0.2">
      <c r="B1122" s="81">
        <v>41528</v>
      </c>
      <c r="C1122" s="34" t="s">
        <v>372</v>
      </c>
      <c r="D1122" s="35">
        <v>6</v>
      </c>
      <c r="E1122" s="35">
        <v>2</v>
      </c>
      <c r="F1122" s="36" t="s">
        <v>780</v>
      </c>
      <c r="G1122" s="86">
        <v>3.1</v>
      </c>
      <c r="H1122" s="68">
        <v>5.5</v>
      </c>
      <c r="I1122" s="37">
        <v>1.6</v>
      </c>
      <c r="J1122" s="38">
        <v>1</v>
      </c>
      <c r="K1122" s="69">
        <v>8.8000000000000007</v>
      </c>
      <c r="L1122" s="6">
        <f t="shared" si="94"/>
        <v>1360.8589755087937</v>
      </c>
      <c r="M1122" s="6">
        <f t="shared" si="95"/>
        <v>1444.1869992537816</v>
      </c>
      <c r="N1122" s="74">
        <f t="shared" si="92"/>
        <v>83.328023744987831</v>
      </c>
      <c r="O1122" s="78">
        <f t="shared" si="93"/>
        <v>6.123193162894297E-2</v>
      </c>
    </row>
    <row r="1123" spans="2:15" x14ac:dyDescent="0.2">
      <c r="B1123" s="81">
        <v>41528</v>
      </c>
      <c r="C1123" s="34" t="s">
        <v>372</v>
      </c>
      <c r="D1123" s="35">
        <v>8</v>
      </c>
      <c r="E1123" s="35">
        <v>2</v>
      </c>
      <c r="F1123" s="36" t="s">
        <v>957</v>
      </c>
      <c r="G1123" s="86">
        <v>4.0999999999999996</v>
      </c>
      <c r="H1123" s="68">
        <v>4.4000000000000004</v>
      </c>
      <c r="I1123" s="37">
        <v>1.2</v>
      </c>
      <c r="J1123" s="38">
        <v>3</v>
      </c>
      <c r="K1123" s="69"/>
      <c r="L1123" s="6">
        <f t="shared" si="94"/>
        <v>1362.0589755087938</v>
      </c>
      <c r="M1123" s="6">
        <f t="shared" si="95"/>
        <v>1444.1869992537816</v>
      </c>
      <c r="N1123" s="74">
        <f t="shared" si="92"/>
        <v>82.128023744987786</v>
      </c>
      <c r="O1123" s="78">
        <f t="shared" si="93"/>
        <v>6.0296966006416181E-2</v>
      </c>
    </row>
    <row r="1124" spans="2:15" x14ac:dyDescent="0.2">
      <c r="B1124" s="81">
        <v>41528</v>
      </c>
      <c r="C1124" s="34" t="s">
        <v>372</v>
      </c>
      <c r="D1124" s="35">
        <v>8</v>
      </c>
      <c r="E1124" s="35">
        <v>7</v>
      </c>
      <c r="F1124" s="36" t="s">
        <v>906</v>
      </c>
      <c r="G1124" s="86">
        <v>5.5</v>
      </c>
      <c r="H1124" s="68">
        <v>6.5</v>
      </c>
      <c r="I1124" s="37">
        <v>0.9</v>
      </c>
      <c r="J1124" s="38">
        <v>1</v>
      </c>
      <c r="K1124" s="69">
        <v>5.8500000000000005</v>
      </c>
      <c r="L1124" s="6">
        <f t="shared" si="94"/>
        <v>1362.9589755087939</v>
      </c>
      <c r="M1124" s="6">
        <f t="shared" si="95"/>
        <v>1450.0369992537815</v>
      </c>
      <c r="N1124" s="74">
        <f t="shared" si="92"/>
        <v>87.078023744987604</v>
      </c>
      <c r="O1124" s="78">
        <f t="shared" si="93"/>
        <v>6.3888954333699802E-2</v>
      </c>
    </row>
    <row r="1125" spans="2:15" x14ac:dyDescent="0.2">
      <c r="B1125" s="81">
        <v>41531</v>
      </c>
      <c r="C1125" s="9" t="s">
        <v>14</v>
      </c>
      <c r="D1125" s="10">
        <v>1</v>
      </c>
      <c r="E1125" s="10">
        <v>6</v>
      </c>
      <c r="F1125" s="8" t="s">
        <v>958</v>
      </c>
      <c r="G1125" s="2">
        <v>3.7</v>
      </c>
      <c r="H1125" s="57">
        <v>5</v>
      </c>
      <c r="I1125" s="6">
        <v>1.4</v>
      </c>
      <c r="J1125" s="7">
        <v>3</v>
      </c>
      <c r="K1125" s="58"/>
      <c r="L1125" s="6">
        <f t="shared" si="94"/>
        <v>1364.3589755087939</v>
      </c>
      <c r="M1125" s="6">
        <f t="shared" si="95"/>
        <v>1450.0369992537815</v>
      </c>
      <c r="N1125" s="74">
        <f t="shared" si="92"/>
        <v>85.678023744987513</v>
      </c>
      <c r="O1125" s="78">
        <f t="shared" si="93"/>
        <v>6.2797273505703757E-2</v>
      </c>
    </row>
    <row r="1126" spans="2:15" x14ac:dyDescent="0.2">
      <c r="B1126" s="81">
        <v>41531</v>
      </c>
      <c r="C1126" s="9" t="s">
        <v>14</v>
      </c>
      <c r="D1126" s="10">
        <v>1</v>
      </c>
      <c r="E1126" s="10">
        <v>2</v>
      </c>
      <c r="F1126" s="8" t="s">
        <v>959</v>
      </c>
      <c r="G1126" s="2">
        <v>5.7</v>
      </c>
      <c r="H1126" s="57">
        <v>14</v>
      </c>
      <c r="I1126" s="6">
        <v>0.9</v>
      </c>
      <c r="J1126" s="7"/>
      <c r="K1126" s="58"/>
      <c r="L1126" s="6">
        <f t="shared" si="94"/>
        <v>1365.258975508794</v>
      </c>
      <c r="M1126" s="6">
        <f t="shared" si="95"/>
        <v>1450.0369992537815</v>
      </c>
      <c r="N1126" s="74">
        <f t="shared" si="92"/>
        <v>84.778023744987422</v>
      </c>
      <c r="O1126" s="78">
        <f t="shared" si="93"/>
        <v>6.2096660974811035E-2</v>
      </c>
    </row>
    <row r="1127" spans="2:15" x14ac:dyDescent="0.2">
      <c r="B1127" s="81">
        <v>41531</v>
      </c>
      <c r="C1127" s="9" t="s">
        <v>14</v>
      </c>
      <c r="D1127" s="10">
        <v>2</v>
      </c>
      <c r="E1127" s="10">
        <v>10</v>
      </c>
      <c r="F1127" s="8" t="s">
        <v>960</v>
      </c>
      <c r="G1127" s="2">
        <v>5.4</v>
      </c>
      <c r="H1127" s="57">
        <v>34</v>
      </c>
      <c r="I1127" s="6">
        <v>0.9</v>
      </c>
      <c r="J1127" s="7"/>
      <c r="K1127" s="58"/>
      <c r="L1127" s="6">
        <f t="shared" si="94"/>
        <v>1366.1589755087941</v>
      </c>
      <c r="M1127" s="6">
        <f t="shared" si="95"/>
        <v>1450.0369992537815</v>
      </c>
      <c r="N1127" s="74">
        <f t="shared" si="92"/>
        <v>83.878023744987331</v>
      </c>
      <c r="O1127" s="78">
        <f t="shared" si="93"/>
        <v>6.1396971544800567E-2</v>
      </c>
    </row>
    <row r="1128" spans="2:15" x14ac:dyDescent="0.2">
      <c r="B1128" s="81">
        <v>41531</v>
      </c>
      <c r="C1128" s="9" t="s">
        <v>14</v>
      </c>
      <c r="D1128" s="10">
        <v>3</v>
      </c>
      <c r="E1128" s="10">
        <v>5</v>
      </c>
      <c r="F1128" s="8" t="s">
        <v>961</v>
      </c>
      <c r="G1128" s="2">
        <v>4.5</v>
      </c>
      <c r="H1128" s="57">
        <v>5</v>
      </c>
      <c r="I1128" s="6">
        <v>1.1000000000000001</v>
      </c>
      <c r="J1128" s="7">
        <v>2</v>
      </c>
      <c r="K1128" s="58"/>
      <c r="L1128" s="6">
        <f t="shared" si="94"/>
        <v>1367.258975508794</v>
      </c>
      <c r="M1128" s="6">
        <f t="shared" si="95"/>
        <v>1450.0369992537815</v>
      </c>
      <c r="N1128" s="74">
        <f t="shared" si="92"/>
        <v>82.778023744987422</v>
      </c>
      <c r="O1128" s="78">
        <f t="shared" si="93"/>
        <v>6.054304650966616E-2</v>
      </c>
    </row>
    <row r="1129" spans="2:15" x14ac:dyDescent="0.2">
      <c r="B1129" s="81">
        <v>41531</v>
      </c>
      <c r="C1129" s="9" t="s">
        <v>14</v>
      </c>
      <c r="D1129" s="10">
        <v>3</v>
      </c>
      <c r="E1129" s="10">
        <v>3</v>
      </c>
      <c r="F1129" s="8" t="s">
        <v>875</v>
      </c>
      <c r="G1129" s="2">
        <v>4.7</v>
      </c>
      <c r="H1129" s="57">
        <v>26</v>
      </c>
      <c r="I1129" s="6">
        <v>1.1000000000000001</v>
      </c>
      <c r="J1129" s="7"/>
      <c r="K1129" s="58"/>
      <c r="L1129" s="6">
        <f t="shared" si="94"/>
        <v>1368.3589755087939</v>
      </c>
      <c r="M1129" s="6">
        <f t="shared" si="95"/>
        <v>1450.0369992537815</v>
      </c>
      <c r="N1129" s="74">
        <f t="shared" si="92"/>
        <v>81.678023744987513</v>
      </c>
      <c r="O1129" s="78">
        <f t="shared" si="93"/>
        <v>5.9690494385522888E-2</v>
      </c>
    </row>
    <row r="1130" spans="2:15" x14ac:dyDescent="0.2">
      <c r="B1130" s="81">
        <v>41531</v>
      </c>
      <c r="C1130" s="9" t="s">
        <v>206</v>
      </c>
      <c r="D1130" s="10">
        <v>5</v>
      </c>
      <c r="E1130" s="10">
        <v>4</v>
      </c>
      <c r="F1130" s="8" t="s">
        <v>962</v>
      </c>
      <c r="G1130" s="2">
        <v>5</v>
      </c>
      <c r="H1130" s="57">
        <v>7.5</v>
      </c>
      <c r="I1130" s="6">
        <v>1</v>
      </c>
      <c r="J1130" s="7"/>
      <c r="K1130" s="58"/>
      <c r="L1130" s="6">
        <f t="shared" si="94"/>
        <v>1369.3589755087939</v>
      </c>
      <c r="M1130" s="6">
        <f t="shared" si="95"/>
        <v>1450.0369992537815</v>
      </c>
      <c r="N1130" s="74">
        <f t="shared" si="92"/>
        <v>80.678023744987513</v>
      </c>
      <c r="O1130" s="78">
        <f t="shared" si="93"/>
        <v>5.891663558491745E-2</v>
      </c>
    </row>
    <row r="1131" spans="2:15" x14ac:dyDescent="0.2">
      <c r="B1131" s="81">
        <v>41531</v>
      </c>
      <c r="C1131" s="9" t="s">
        <v>206</v>
      </c>
      <c r="D1131" s="10">
        <v>6</v>
      </c>
      <c r="E1131" s="10">
        <v>11</v>
      </c>
      <c r="F1131" s="8" t="s">
        <v>908</v>
      </c>
      <c r="G1131" s="2">
        <v>3</v>
      </c>
      <c r="H1131" s="57">
        <v>15</v>
      </c>
      <c r="I1131" s="6">
        <v>1.7</v>
      </c>
      <c r="J1131" s="7"/>
      <c r="K1131" s="58"/>
      <c r="L1131" s="6">
        <f t="shared" si="94"/>
        <v>1371.058975508794</v>
      </c>
      <c r="M1131" s="6">
        <f t="shared" si="95"/>
        <v>1450.0369992537815</v>
      </c>
      <c r="N1131" s="74">
        <f t="shared" si="92"/>
        <v>78.978023744987468</v>
      </c>
      <c r="O1131" s="78">
        <f t="shared" si="93"/>
        <v>5.7603666330749245E-2</v>
      </c>
    </row>
    <row r="1132" spans="2:15" x14ac:dyDescent="0.2">
      <c r="B1132" s="81">
        <v>41531</v>
      </c>
      <c r="C1132" s="9" t="s">
        <v>206</v>
      </c>
      <c r="D1132" s="10">
        <v>6</v>
      </c>
      <c r="E1132" s="10">
        <v>6</v>
      </c>
      <c r="F1132" s="8" t="s">
        <v>963</v>
      </c>
      <c r="G1132" s="2">
        <v>4</v>
      </c>
      <c r="H1132" s="57">
        <v>10</v>
      </c>
      <c r="I1132" s="6">
        <v>1.3</v>
      </c>
      <c r="J1132" s="7">
        <v>3</v>
      </c>
      <c r="K1132" s="58"/>
      <c r="L1132" s="6">
        <f t="shared" si="94"/>
        <v>1372.3589755087939</v>
      </c>
      <c r="M1132" s="6">
        <f t="shared" si="95"/>
        <v>1450.0369992537815</v>
      </c>
      <c r="N1132" s="74">
        <f t="shared" si="92"/>
        <v>77.678023744987513</v>
      </c>
      <c r="O1132" s="78">
        <f t="shared" si="93"/>
        <v>5.6601825856961982E-2</v>
      </c>
    </row>
    <row r="1133" spans="2:15" x14ac:dyDescent="0.2">
      <c r="B1133" s="81">
        <v>41531</v>
      </c>
      <c r="C1133" s="9" t="s">
        <v>206</v>
      </c>
      <c r="D1133" s="10">
        <v>7</v>
      </c>
      <c r="E1133" s="10">
        <v>11</v>
      </c>
      <c r="F1133" s="8" t="s">
        <v>525</v>
      </c>
      <c r="G1133" s="2">
        <v>4.3</v>
      </c>
      <c r="H1133" s="57">
        <v>4.8</v>
      </c>
      <c r="I1133" s="6">
        <v>1.2</v>
      </c>
      <c r="J1133" s="7">
        <v>2</v>
      </c>
      <c r="K1133" s="58"/>
      <c r="L1133" s="6">
        <f t="shared" si="94"/>
        <v>1373.558975508794</v>
      </c>
      <c r="M1133" s="6">
        <f t="shared" si="95"/>
        <v>1450.0369992537815</v>
      </c>
      <c r="N1133" s="74">
        <f t="shared" si="92"/>
        <v>76.478023744987468</v>
      </c>
      <c r="O1133" s="78">
        <f t="shared" si="93"/>
        <v>5.5678733209586766E-2</v>
      </c>
    </row>
    <row r="1134" spans="2:15" x14ac:dyDescent="0.2">
      <c r="B1134" s="81">
        <v>41531</v>
      </c>
      <c r="C1134" s="9" t="s">
        <v>206</v>
      </c>
      <c r="D1134" s="10">
        <v>8</v>
      </c>
      <c r="E1134" s="10">
        <v>7</v>
      </c>
      <c r="F1134" s="8" t="s">
        <v>209</v>
      </c>
      <c r="G1134" s="2">
        <v>3.9</v>
      </c>
      <c r="H1134" s="57">
        <v>4.4000000000000004</v>
      </c>
      <c r="I1134" s="6">
        <v>1.3</v>
      </c>
      <c r="J1134" s="7"/>
      <c r="K1134" s="58"/>
      <c r="L1134" s="6">
        <f t="shared" si="94"/>
        <v>1374.8589755087939</v>
      </c>
      <c r="M1134" s="6">
        <f t="shared" si="95"/>
        <v>1450.0369992537815</v>
      </c>
      <c r="N1134" s="74">
        <f t="shared" si="92"/>
        <v>75.178023744987513</v>
      </c>
      <c r="O1134" s="78">
        <f t="shared" si="93"/>
        <v>5.4680534574221611E-2</v>
      </c>
    </row>
    <row r="1135" spans="2:15" x14ac:dyDescent="0.2">
      <c r="B1135" s="81">
        <v>41531</v>
      </c>
      <c r="C1135" s="9" t="s">
        <v>206</v>
      </c>
      <c r="D1135" s="10">
        <v>8</v>
      </c>
      <c r="E1135" s="10">
        <v>11</v>
      </c>
      <c r="F1135" s="8" t="s">
        <v>22</v>
      </c>
      <c r="G1135" s="2">
        <v>4.5</v>
      </c>
      <c r="H1135" s="57">
        <v>19</v>
      </c>
      <c r="I1135" s="6">
        <v>1.1000000000000001</v>
      </c>
      <c r="J1135" s="7">
        <v>1</v>
      </c>
      <c r="K1135" s="58">
        <v>20.900000000000002</v>
      </c>
      <c r="L1135" s="6">
        <f t="shared" si="94"/>
        <v>1375.9589755087939</v>
      </c>
      <c r="M1135" s="6">
        <f t="shared" si="95"/>
        <v>1470.9369992537816</v>
      </c>
      <c r="N1135" s="74">
        <f t="shared" si="92"/>
        <v>94.978023744987695</v>
      </c>
      <c r="O1135" s="78">
        <f t="shared" si="93"/>
        <v>6.9026784544842471E-2</v>
      </c>
    </row>
    <row r="1136" spans="2:15" x14ac:dyDescent="0.2">
      <c r="B1136" s="81">
        <v>41531</v>
      </c>
      <c r="C1136" s="9" t="s">
        <v>58</v>
      </c>
      <c r="D1136" s="10">
        <v>6</v>
      </c>
      <c r="E1136" s="10">
        <v>8</v>
      </c>
      <c r="F1136" s="8" t="s">
        <v>964</v>
      </c>
      <c r="G1136" s="2">
        <v>3.8</v>
      </c>
      <c r="H1136" s="57">
        <v>11</v>
      </c>
      <c r="I1136" s="6">
        <v>1.3</v>
      </c>
      <c r="J1136" s="7">
        <v>1</v>
      </c>
      <c r="K1136" s="58">
        <v>14.3</v>
      </c>
      <c r="L1136" s="6">
        <f t="shared" si="94"/>
        <v>1377.2589755087938</v>
      </c>
      <c r="M1136" s="6">
        <f t="shared" si="95"/>
        <v>1485.2369992537815</v>
      </c>
      <c r="N1136" s="74">
        <f t="shared" si="92"/>
        <v>107.97802374498769</v>
      </c>
      <c r="O1136" s="78">
        <f t="shared" si="93"/>
        <v>7.8400668040734978E-2</v>
      </c>
    </row>
    <row r="1137" spans="2:15" x14ac:dyDescent="0.2">
      <c r="B1137" s="81">
        <v>41531</v>
      </c>
      <c r="C1137" s="9" t="s">
        <v>58</v>
      </c>
      <c r="D1137" s="10">
        <v>7</v>
      </c>
      <c r="E1137" s="10">
        <v>10</v>
      </c>
      <c r="F1137" s="8" t="s">
        <v>965</v>
      </c>
      <c r="G1137" s="2">
        <v>4.9000000000000004</v>
      </c>
      <c r="H1137" s="57">
        <v>15</v>
      </c>
      <c r="I1137" s="6">
        <v>1</v>
      </c>
      <c r="J1137" s="7"/>
      <c r="K1137" s="58"/>
      <c r="L1137" s="6">
        <f t="shared" si="94"/>
        <v>1378.2589755087938</v>
      </c>
      <c r="M1137" s="6">
        <f t="shared" si="95"/>
        <v>1485.2369992537815</v>
      </c>
      <c r="N1137" s="74">
        <f t="shared" si="92"/>
        <v>106.97802374498769</v>
      </c>
      <c r="O1137" s="78">
        <f t="shared" si="93"/>
        <v>7.7618231149553019E-2</v>
      </c>
    </row>
    <row r="1138" spans="2:15" x14ac:dyDescent="0.2">
      <c r="B1138" s="81">
        <v>41531</v>
      </c>
      <c r="C1138" s="9" t="s">
        <v>58</v>
      </c>
      <c r="D1138" s="10">
        <v>7</v>
      </c>
      <c r="E1138" s="10">
        <v>1</v>
      </c>
      <c r="F1138" s="8" t="s">
        <v>276</v>
      </c>
      <c r="G1138" s="2">
        <v>5.6</v>
      </c>
      <c r="H1138" s="57">
        <v>14</v>
      </c>
      <c r="I1138" s="6">
        <v>0.9</v>
      </c>
      <c r="J1138" s="7"/>
      <c r="K1138" s="58"/>
      <c r="L1138" s="6">
        <f t="shared" si="94"/>
        <v>1379.1589755087939</v>
      </c>
      <c r="M1138" s="6">
        <f t="shared" si="95"/>
        <v>1485.2369992537815</v>
      </c>
      <c r="N1138" s="74">
        <f t="shared" si="92"/>
        <v>106.0780237449876</v>
      </c>
      <c r="O1138" s="78">
        <f t="shared" si="93"/>
        <v>7.6915008080090053E-2</v>
      </c>
    </row>
    <row r="1139" spans="2:15" x14ac:dyDescent="0.2">
      <c r="B1139" s="81">
        <v>41531</v>
      </c>
      <c r="C1139" s="9" t="s">
        <v>58</v>
      </c>
      <c r="D1139" s="10">
        <v>8</v>
      </c>
      <c r="E1139" s="10">
        <v>5</v>
      </c>
      <c r="F1139" s="8" t="s">
        <v>339</v>
      </c>
      <c r="G1139" s="2">
        <v>3.6</v>
      </c>
      <c r="H1139" s="57">
        <v>7.5</v>
      </c>
      <c r="I1139" s="6">
        <v>1.4</v>
      </c>
      <c r="J1139" s="7"/>
      <c r="K1139" s="58"/>
      <c r="L1139" s="6">
        <f t="shared" si="94"/>
        <v>1380.558975508794</v>
      </c>
      <c r="M1139" s="6">
        <f t="shared" si="95"/>
        <v>1485.2369992537815</v>
      </c>
      <c r="N1139" s="74">
        <f t="shared" si="92"/>
        <v>104.67802374498751</v>
      </c>
      <c r="O1139" s="78">
        <f t="shared" si="93"/>
        <v>7.5822927960327996E-2</v>
      </c>
    </row>
    <row r="1140" spans="2:15" x14ac:dyDescent="0.2">
      <c r="B1140" s="81">
        <v>41531</v>
      </c>
      <c r="C1140" s="9" t="s">
        <v>19</v>
      </c>
      <c r="D1140" s="10">
        <v>6</v>
      </c>
      <c r="E1140" s="10">
        <v>3</v>
      </c>
      <c r="F1140" s="8" t="s">
        <v>966</v>
      </c>
      <c r="G1140" s="2">
        <v>5.7</v>
      </c>
      <c r="H1140" s="57">
        <v>8</v>
      </c>
      <c r="I1140" s="6">
        <v>0.9</v>
      </c>
      <c r="J1140" s="7"/>
      <c r="K1140" s="58"/>
      <c r="L1140" s="6">
        <f t="shared" si="94"/>
        <v>1381.4589755087941</v>
      </c>
      <c r="M1140" s="6">
        <f t="shared" si="95"/>
        <v>1485.2369992537815</v>
      </c>
      <c r="N1140" s="74">
        <f t="shared" si="92"/>
        <v>103.77802374498742</v>
      </c>
      <c r="O1140" s="78">
        <f t="shared" si="93"/>
        <v>7.5122045304867463E-2</v>
      </c>
    </row>
    <row r="1141" spans="2:15" x14ac:dyDescent="0.2">
      <c r="B1141" s="81">
        <v>41531</v>
      </c>
      <c r="C1141" s="9" t="s">
        <v>19</v>
      </c>
      <c r="D1141" s="10">
        <v>8</v>
      </c>
      <c r="E1141" s="10">
        <v>10</v>
      </c>
      <c r="F1141" s="8" t="s">
        <v>897</v>
      </c>
      <c r="G1141" s="2">
        <v>4.4000000000000004</v>
      </c>
      <c r="H1141" s="57">
        <v>6</v>
      </c>
      <c r="I1141" s="6">
        <v>1.1000000000000001</v>
      </c>
      <c r="J1141" s="7"/>
      <c r="K1141" s="58"/>
      <c r="L1141" s="6">
        <f t="shared" si="94"/>
        <v>1382.558975508794</v>
      </c>
      <c r="M1141" s="6">
        <f t="shared" si="95"/>
        <v>1485.2369992537815</v>
      </c>
      <c r="N1141" s="74">
        <f t="shared" si="92"/>
        <v>102.67802374498751</v>
      </c>
      <c r="O1141" s="78">
        <f t="shared" si="93"/>
        <v>7.4266650149373253E-2</v>
      </c>
    </row>
    <row r="1142" spans="2:15" x14ac:dyDescent="0.2">
      <c r="B1142" s="81">
        <v>41535</v>
      </c>
      <c r="C1142" s="9" t="s">
        <v>68</v>
      </c>
      <c r="D1142" s="10">
        <v>5</v>
      </c>
      <c r="E1142" s="10">
        <v>10</v>
      </c>
      <c r="F1142" s="3" t="s">
        <v>967</v>
      </c>
      <c r="G1142" s="2">
        <v>4.7</v>
      </c>
      <c r="H1142" s="57">
        <v>5.5</v>
      </c>
      <c r="I1142" s="39">
        <v>1.1000000000000001</v>
      </c>
      <c r="J1142" s="7">
        <v>1</v>
      </c>
      <c r="K1142" s="58">
        <v>6.0500000000000007</v>
      </c>
      <c r="L1142" s="6">
        <f t="shared" si="94"/>
        <v>1383.6589755087939</v>
      </c>
      <c r="M1142" s="6">
        <f t="shared" si="95"/>
        <v>1491.2869992537815</v>
      </c>
      <c r="N1142" s="74">
        <f t="shared" si="92"/>
        <v>107.62802374498756</v>
      </c>
      <c r="O1142" s="78">
        <f t="shared" si="93"/>
        <v>7.7785079741495539E-2</v>
      </c>
    </row>
    <row r="1143" spans="2:15" x14ac:dyDescent="0.2">
      <c r="B1143" s="81">
        <v>41535</v>
      </c>
      <c r="C1143" s="9" t="s">
        <v>19</v>
      </c>
      <c r="D1143" s="10">
        <v>3</v>
      </c>
      <c r="E1143" s="10">
        <v>3</v>
      </c>
      <c r="F1143" s="3" t="s">
        <v>968</v>
      </c>
      <c r="G1143" s="2">
        <v>2.8</v>
      </c>
      <c r="H1143" s="57">
        <v>4</v>
      </c>
      <c r="I1143" s="39">
        <v>1.8</v>
      </c>
      <c r="J1143" s="7"/>
      <c r="K1143" s="58"/>
      <c r="L1143" s="6">
        <f t="shared" si="94"/>
        <v>1385.4589755087939</v>
      </c>
      <c r="M1143" s="6">
        <f t="shared" si="95"/>
        <v>1491.2869992537815</v>
      </c>
      <c r="N1143" s="74">
        <f t="shared" si="92"/>
        <v>105.8280237449876</v>
      </c>
      <c r="O1143" s="78">
        <f t="shared" si="93"/>
        <v>7.6384812264919999E-2</v>
      </c>
    </row>
    <row r="1144" spans="2:15" x14ac:dyDescent="0.2">
      <c r="B1144" s="81">
        <v>41535</v>
      </c>
      <c r="C1144" s="9" t="s">
        <v>19</v>
      </c>
      <c r="D1144" s="10">
        <v>3</v>
      </c>
      <c r="E1144" s="10">
        <v>8</v>
      </c>
      <c r="F1144" s="3" t="s">
        <v>969</v>
      </c>
      <c r="G1144" s="2">
        <v>4.4000000000000004</v>
      </c>
      <c r="H1144" s="57">
        <v>5.5</v>
      </c>
      <c r="I1144" s="39">
        <v>1.1000000000000001</v>
      </c>
      <c r="J1144" s="7">
        <v>2</v>
      </c>
      <c r="K1144" s="58"/>
      <c r="L1144" s="6">
        <f t="shared" si="94"/>
        <v>1386.5589755087938</v>
      </c>
      <c r="M1144" s="6">
        <f t="shared" si="95"/>
        <v>1491.2869992537815</v>
      </c>
      <c r="N1144" s="74">
        <f t="shared" si="92"/>
        <v>104.72802374498769</v>
      </c>
      <c r="O1144" s="78">
        <f t="shared" si="93"/>
        <v>7.5530882995119661E-2</v>
      </c>
    </row>
    <row r="1145" spans="2:15" x14ac:dyDescent="0.2">
      <c r="B1145" s="81">
        <v>41535</v>
      </c>
      <c r="C1145" s="9" t="s">
        <v>35</v>
      </c>
      <c r="D1145" s="10">
        <v>4</v>
      </c>
      <c r="E1145" s="10">
        <v>3</v>
      </c>
      <c r="F1145" s="3" t="s">
        <v>970</v>
      </c>
      <c r="G1145" s="2">
        <v>3.7</v>
      </c>
      <c r="H1145" s="57">
        <v>15</v>
      </c>
      <c r="I1145" s="39">
        <v>1.4</v>
      </c>
      <c r="J1145" s="7"/>
      <c r="K1145" s="58"/>
      <c r="L1145" s="6">
        <f t="shared" si="94"/>
        <v>1387.9589755087939</v>
      </c>
      <c r="M1145" s="6">
        <f t="shared" si="95"/>
        <v>1491.2869992537815</v>
      </c>
      <c r="N1145" s="74">
        <f t="shared" si="92"/>
        <v>103.3280237449876</v>
      </c>
      <c r="O1145" s="78">
        <f t="shared" si="93"/>
        <v>7.4446021509468552E-2</v>
      </c>
    </row>
    <row r="1146" spans="2:15" x14ac:dyDescent="0.2">
      <c r="B1146" s="81">
        <v>41535</v>
      </c>
      <c r="C1146" s="9" t="s">
        <v>35</v>
      </c>
      <c r="D1146" s="10">
        <v>5</v>
      </c>
      <c r="E1146" s="10">
        <v>6</v>
      </c>
      <c r="F1146" s="3" t="s">
        <v>971</v>
      </c>
      <c r="G1146" s="2">
        <v>3.7</v>
      </c>
      <c r="H1146" s="57">
        <v>5</v>
      </c>
      <c r="I1146" s="39">
        <v>1.4</v>
      </c>
      <c r="J1146" s="7">
        <v>1</v>
      </c>
      <c r="K1146" s="58">
        <v>7</v>
      </c>
      <c r="L1146" s="6">
        <f t="shared" si="94"/>
        <v>1389.3589755087939</v>
      </c>
      <c r="M1146" s="6">
        <f t="shared" si="95"/>
        <v>1498.2869992537815</v>
      </c>
      <c r="N1146" s="74">
        <f t="shared" si="92"/>
        <v>108.92802374498751</v>
      </c>
      <c r="O1146" s="78">
        <f t="shared" si="93"/>
        <v>7.8401641091422919E-2</v>
      </c>
    </row>
    <row r="1147" spans="2:15" x14ac:dyDescent="0.2">
      <c r="B1147" s="81">
        <v>41535</v>
      </c>
      <c r="C1147" s="9" t="s">
        <v>68</v>
      </c>
      <c r="D1147" s="10">
        <v>8</v>
      </c>
      <c r="E1147" s="10">
        <v>9</v>
      </c>
      <c r="F1147" s="3" t="s">
        <v>972</v>
      </c>
      <c r="G1147" s="2">
        <v>2.9</v>
      </c>
      <c r="H1147" s="57">
        <v>4.4000000000000004</v>
      </c>
      <c r="I1147" s="39">
        <v>1.7</v>
      </c>
      <c r="J1147" s="7">
        <v>3</v>
      </c>
      <c r="K1147" s="58"/>
      <c r="L1147" s="6">
        <f t="shared" si="94"/>
        <v>1391.058975508794</v>
      </c>
      <c r="M1147" s="6">
        <f t="shared" si="95"/>
        <v>1498.2869992537815</v>
      </c>
      <c r="N1147" s="74">
        <f t="shared" si="92"/>
        <v>107.22802374498747</v>
      </c>
      <c r="O1147" s="78">
        <f t="shared" si="93"/>
        <v>7.7083736658805371E-2</v>
      </c>
    </row>
    <row r="1148" spans="2:15" x14ac:dyDescent="0.2">
      <c r="B1148" s="81">
        <v>41535</v>
      </c>
      <c r="C1148" s="9" t="s">
        <v>19</v>
      </c>
      <c r="D1148" s="10">
        <v>6</v>
      </c>
      <c r="E1148" s="10">
        <v>8</v>
      </c>
      <c r="F1148" s="3" t="s">
        <v>973</v>
      </c>
      <c r="G1148" s="2">
        <v>2.4</v>
      </c>
      <c r="H1148" s="57">
        <v>3.3</v>
      </c>
      <c r="I1148" s="39">
        <v>2.1</v>
      </c>
      <c r="J1148" s="7">
        <v>1</v>
      </c>
      <c r="K1148" s="58">
        <v>6.93</v>
      </c>
      <c r="L1148" s="6">
        <f t="shared" si="94"/>
        <v>1393.1589755087939</v>
      </c>
      <c r="M1148" s="6">
        <f t="shared" si="95"/>
        <v>1505.2169992537815</v>
      </c>
      <c r="N1148" s="74">
        <f t="shared" si="92"/>
        <v>112.05802374498762</v>
      </c>
      <c r="O1148" s="78">
        <f t="shared" si="93"/>
        <v>8.043448430145099E-2</v>
      </c>
    </row>
    <row r="1149" spans="2:15" x14ac:dyDescent="0.2">
      <c r="B1149" s="81">
        <v>41535</v>
      </c>
      <c r="C1149" s="9" t="s">
        <v>19</v>
      </c>
      <c r="D1149" s="10">
        <v>6</v>
      </c>
      <c r="E1149" s="10">
        <v>1</v>
      </c>
      <c r="F1149" s="3" t="s">
        <v>974</v>
      </c>
      <c r="G1149" s="2">
        <v>5.0999999999999996</v>
      </c>
      <c r="H1149" s="57">
        <v>6.5</v>
      </c>
      <c r="I1149" s="39">
        <v>1</v>
      </c>
      <c r="J1149" s="7">
        <v>3</v>
      </c>
      <c r="K1149" s="58"/>
      <c r="L1149" s="6">
        <f t="shared" si="94"/>
        <v>1394.1589755087939</v>
      </c>
      <c r="M1149" s="6">
        <f t="shared" si="95"/>
        <v>1505.2169992537815</v>
      </c>
      <c r="N1149" s="74">
        <f t="shared" si="92"/>
        <v>111.05802374498762</v>
      </c>
      <c r="O1149" s="78">
        <f t="shared" si="93"/>
        <v>7.9659512075699504E-2</v>
      </c>
    </row>
    <row r="1150" spans="2:15" x14ac:dyDescent="0.2">
      <c r="B1150" s="81">
        <v>41535</v>
      </c>
      <c r="C1150" s="9" t="s">
        <v>68</v>
      </c>
      <c r="D1150" s="10">
        <v>9</v>
      </c>
      <c r="E1150" s="10">
        <v>11</v>
      </c>
      <c r="F1150" s="3" t="s">
        <v>615</v>
      </c>
      <c r="G1150" s="2">
        <v>4</v>
      </c>
      <c r="H1150" s="57">
        <v>4.4000000000000004</v>
      </c>
      <c r="I1150" s="39">
        <v>1.3</v>
      </c>
      <c r="J1150" s="7">
        <v>2</v>
      </c>
      <c r="K1150" s="58"/>
      <c r="L1150" s="6">
        <f t="shared" si="94"/>
        <v>1395.4589755087939</v>
      </c>
      <c r="M1150" s="6">
        <f t="shared" si="95"/>
        <v>1505.2169992537815</v>
      </c>
      <c r="N1150" s="74">
        <f t="shared" si="92"/>
        <v>109.75802374498767</v>
      </c>
      <c r="O1150" s="78">
        <f t="shared" si="93"/>
        <v>7.8653708687472623E-2</v>
      </c>
    </row>
    <row r="1151" spans="2:15" x14ac:dyDescent="0.2">
      <c r="B1151" s="81">
        <v>41535</v>
      </c>
      <c r="C1151" s="9" t="s">
        <v>68</v>
      </c>
      <c r="D1151" s="10">
        <v>9</v>
      </c>
      <c r="E1151" s="10">
        <v>8</v>
      </c>
      <c r="F1151" s="3" t="s">
        <v>975</v>
      </c>
      <c r="G1151" s="2">
        <v>5.4</v>
      </c>
      <c r="H1151" s="57">
        <v>10</v>
      </c>
      <c r="I1151" s="39">
        <v>0.9</v>
      </c>
      <c r="J1151" s="7"/>
      <c r="K1151" s="58"/>
      <c r="L1151" s="6">
        <f t="shared" si="94"/>
        <v>1396.3589755087939</v>
      </c>
      <c r="M1151" s="6">
        <f t="shared" si="95"/>
        <v>1505.2169992537815</v>
      </c>
      <c r="N1151" s="74">
        <f t="shared" si="92"/>
        <v>108.85802374498758</v>
      </c>
      <c r="O1151" s="78">
        <f t="shared" si="93"/>
        <v>7.7958480343725919E-2</v>
      </c>
    </row>
    <row r="1152" spans="2:15" x14ac:dyDescent="0.2">
      <c r="B1152" s="81">
        <v>41535</v>
      </c>
      <c r="C1152" s="9" t="s">
        <v>35</v>
      </c>
      <c r="D1152" s="10">
        <v>7</v>
      </c>
      <c r="E1152" s="10">
        <v>14</v>
      </c>
      <c r="F1152" s="3" t="s">
        <v>864</v>
      </c>
      <c r="G1152" s="2">
        <v>2.9</v>
      </c>
      <c r="H1152" s="57">
        <v>8</v>
      </c>
      <c r="I1152" s="39">
        <v>1.7</v>
      </c>
      <c r="J1152" s="7"/>
      <c r="K1152" s="58"/>
      <c r="L1152" s="6">
        <f t="shared" si="94"/>
        <v>1398.058975508794</v>
      </c>
      <c r="M1152" s="6">
        <f t="shared" si="95"/>
        <v>1505.2169992537815</v>
      </c>
      <c r="N1152" s="74">
        <f t="shared" si="92"/>
        <v>107.15802374498753</v>
      </c>
      <c r="O1152" s="78">
        <f t="shared" si="93"/>
        <v>7.6647713452853192E-2</v>
      </c>
    </row>
    <row r="1153" spans="2:15" x14ac:dyDescent="0.2">
      <c r="B1153" s="81">
        <v>41535</v>
      </c>
      <c r="C1153" s="9" t="s">
        <v>35</v>
      </c>
      <c r="D1153" s="10">
        <v>7</v>
      </c>
      <c r="E1153" s="10">
        <v>10</v>
      </c>
      <c r="F1153" s="3" t="s">
        <v>138</v>
      </c>
      <c r="G1153" s="2">
        <v>4.8</v>
      </c>
      <c r="H1153" s="57">
        <v>7</v>
      </c>
      <c r="I1153" s="39">
        <v>1</v>
      </c>
      <c r="J1153" s="7">
        <v>2</v>
      </c>
      <c r="K1153" s="58"/>
      <c r="L1153" s="6">
        <f t="shared" si="94"/>
        <v>1399.058975508794</v>
      </c>
      <c r="M1153" s="6">
        <f t="shared" si="95"/>
        <v>1505.2169992537815</v>
      </c>
      <c r="N1153" s="74">
        <f t="shared" si="92"/>
        <v>106.15802374498753</v>
      </c>
      <c r="O1153" s="78">
        <f t="shared" si="93"/>
        <v>7.5878162109914757E-2</v>
      </c>
    </row>
    <row r="1154" spans="2:15" x14ac:dyDescent="0.2">
      <c r="B1154" s="81">
        <v>41535</v>
      </c>
      <c r="C1154" s="9" t="s">
        <v>19</v>
      </c>
      <c r="D1154" s="10">
        <v>7</v>
      </c>
      <c r="E1154" s="10">
        <v>2</v>
      </c>
      <c r="F1154" s="3" t="s">
        <v>976</v>
      </c>
      <c r="G1154" s="2">
        <v>4.2</v>
      </c>
      <c r="H1154" s="57">
        <v>17</v>
      </c>
      <c r="I1154" s="39">
        <v>1.2</v>
      </c>
      <c r="J1154" s="7"/>
      <c r="K1154" s="58"/>
      <c r="L1154" s="6">
        <f t="shared" si="94"/>
        <v>1400.258975508794</v>
      </c>
      <c r="M1154" s="6">
        <f t="shared" si="95"/>
        <v>1505.2169992537815</v>
      </c>
      <c r="N1154" s="74">
        <f t="shared" si="92"/>
        <v>104.95802374498749</v>
      </c>
      <c r="O1154" s="78">
        <f t="shared" si="93"/>
        <v>7.4956151383961125E-2</v>
      </c>
    </row>
    <row r="1155" spans="2:15" x14ac:dyDescent="0.2">
      <c r="B1155" s="81">
        <v>41535</v>
      </c>
      <c r="C1155" s="9" t="s">
        <v>19</v>
      </c>
      <c r="D1155" s="10">
        <v>7</v>
      </c>
      <c r="E1155" s="10">
        <v>10</v>
      </c>
      <c r="F1155" s="3" t="s">
        <v>977</v>
      </c>
      <c r="G1155" s="2">
        <v>5.3</v>
      </c>
      <c r="H1155" s="57">
        <v>6</v>
      </c>
      <c r="I1155" s="39">
        <v>0.9</v>
      </c>
      <c r="J1155" s="7">
        <v>1</v>
      </c>
      <c r="K1155" s="58">
        <v>5.4</v>
      </c>
      <c r="L1155" s="6">
        <f t="shared" si="94"/>
        <v>1401.1589755087941</v>
      </c>
      <c r="M1155" s="6">
        <f t="shared" si="95"/>
        <v>1510.6169992537816</v>
      </c>
      <c r="N1155" s="74">
        <f t="shared" si="92"/>
        <v>109.45802374498749</v>
      </c>
      <c r="O1155" s="78">
        <f t="shared" si="93"/>
        <v>7.8119632146124371E-2</v>
      </c>
    </row>
    <row r="1156" spans="2:15" x14ac:dyDescent="0.2">
      <c r="B1156" s="81">
        <v>41535</v>
      </c>
      <c r="C1156" s="9" t="s">
        <v>68</v>
      </c>
      <c r="D1156" s="10">
        <v>10</v>
      </c>
      <c r="E1156" s="10">
        <v>18</v>
      </c>
      <c r="F1156" s="3" t="s">
        <v>890</v>
      </c>
      <c r="G1156" s="2">
        <v>5.5</v>
      </c>
      <c r="H1156" s="57">
        <v>6</v>
      </c>
      <c r="I1156" s="39">
        <v>0.9</v>
      </c>
      <c r="J1156" s="7"/>
      <c r="K1156" s="58"/>
      <c r="L1156" s="6">
        <f t="shared" si="94"/>
        <v>1402.0589755087942</v>
      </c>
      <c r="M1156" s="6">
        <f t="shared" si="95"/>
        <v>1510.6169992537816</v>
      </c>
      <c r="N1156" s="74">
        <f t="shared" ref="N1156:N1219" si="96">M1156-L1156</f>
        <v>108.55802374498739</v>
      </c>
      <c r="O1156" s="78">
        <f t="shared" ref="O1156:O1219" si="97">N1156/L1156</f>
        <v>7.7427573048838905E-2</v>
      </c>
    </row>
    <row r="1157" spans="2:15" x14ac:dyDescent="0.2">
      <c r="B1157" s="81">
        <v>41535</v>
      </c>
      <c r="C1157" s="9" t="s">
        <v>58</v>
      </c>
      <c r="D1157" s="10">
        <v>8</v>
      </c>
      <c r="E1157" s="10">
        <v>2</v>
      </c>
      <c r="F1157" s="3" t="s">
        <v>978</v>
      </c>
      <c r="G1157" s="2">
        <v>4.4000000000000004</v>
      </c>
      <c r="H1157" s="57">
        <v>6</v>
      </c>
      <c r="I1157" s="39">
        <v>1.1000000000000001</v>
      </c>
      <c r="J1157" s="7"/>
      <c r="K1157" s="58"/>
      <c r="L1157" s="6">
        <f t="shared" ref="L1157:L1220" si="98">L1156+I1157</f>
        <v>1403.1589755087941</v>
      </c>
      <c r="M1157" s="6">
        <f t="shared" ref="M1157:M1220" si="99">M1156+K1157</f>
        <v>1510.6169992537816</v>
      </c>
      <c r="N1157" s="74">
        <f t="shared" si="96"/>
        <v>107.45802374498749</v>
      </c>
      <c r="O1157" s="78">
        <f t="shared" si="97"/>
        <v>7.6582928677787585E-2</v>
      </c>
    </row>
    <row r="1158" spans="2:15" x14ac:dyDescent="0.2">
      <c r="B1158" s="81">
        <v>41535</v>
      </c>
      <c r="C1158" s="9" t="s">
        <v>35</v>
      </c>
      <c r="D1158" s="10">
        <v>8</v>
      </c>
      <c r="E1158" s="10">
        <v>2</v>
      </c>
      <c r="F1158" s="3" t="s">
        <v>979</v>
      </c>
      <c r="G1158" s="2">
        <v>3.5</v>
      </c>
      <c r="H1158" s="57">
        <v>10</v>
      </c>
      <c r="I1158" s="39">
        <v>1.4</v>
      </c>
      <c r="J1158" s="7">
        <v>3</v>
      </c>
      <c r="K1158" s="58"/>
      <c r="L1158" s="6">
        <f t="shared" si="98"/>
        <v>1404.5589755087942</v>
      </c>
      <c r="M1158" s="6">
        <f t="shared" si="99"/>
        <v>1510.6169992537816</v>
      </c>
      <c r="N1158" s="74">
        <f t="shared" si="96"/>
        <v>106.05802374498739</v>
      </c>
      <c r="O1158" s="78">
        <f t="shared" si="97"/>
        <v>7.5509840166425493E-2</v>
      </c>
    </row>
    <row r="1159" spans="2:15" x14ac:dyDescent="0.2">
      <c r="B1159" s="81">
        <v>41535</v>
      </c>
      <c r="C1159" s="9" t="s">
        <v>19</v>
      </c>
      <c r="D1159" s="10">
        <v>8</v>
      </c>
      <c r="E1159" s="10">
        <v>5</v>
      </c>
      <c r="F1159" s="3" t="s">
        <v>936</v>
      </c>
      <c r="G1159" s="2">
        <v>4.8</v>
      </c>
      <c r="H1159" s="57">
        <v>13</v>
      </c>
      <c r="I1159" s="39">
        <v>1</v>
      </c>
      <c r="J1159" s="7"/>
      <c r="K1159" s="58"/>
      <c r="L1159" s="6">
        <f t="shared" si="98"/>
        <v>1405.5589755087942</v>
      </c>
      <c r="M1159" s="6">
        <f t="shared" si="99"/>
        <v>1510.6169992537816</v>
      </c>
      <c r="N1159" s="74">
        <f t="shared" si="96"/>
        <v>105.05802374498739</v>
      </c>
      <c r="O1159" s="78">
        <f t="shared" si="97"/>
        <v>7.4744657161722974E-2</v>
      </c>
    </row>
    <row r="1160" spans="2:15" x14ac:dyDescent="0.2">
      <c r="B1160" s="81">
        <v>41538</v>
      </c>
      <c r="C1160" s="18" t="s">
        <v>126</v>
      </c>
      <c r="D1160" s="19">
        <v>2</v>
      </c>
      <c r="E1160" s="19">
        <v>11</v>
      </c>
      <c r="F1160" s="20" t="s">
        <v>396</v>
      </c>
      <c r="G1160" s="2">
        <v>4.7</v>
      </c>
      <c r="H1160" s="57">
        <v>8.5</v>
      </c>
      <c r="I1160" s="23">
        <v>1.1000000000000001</v>
      </c>
      <c r="J1160" s="7"/>
      <c r="K1160" s="58"/>
      <c r="L1160" s="6">
        <f t="shared" si="98"/>
        <v>1406.6589755087941</v>
      </c>
      <c r="M1160" s="6">
        <f t="shared" si="99"/>
        <v>1510.6169992537816</v>
      </c>
      <c r="N1160" s="74">
        <f t="shared" si="96"/>
        <v>103.95802374498749</v>
      </c>
      <c r="O1160" s="78">
        <f t="shared" si="97"/>
        <v>7.3904212431719962E-2</v>
      </c>
    </row>
    <row r="1161" spans="2:15" x14ac:dyDescent="0.2">
      <c r="B1161" s="81">
        <v>41538</v>
      </c>
      <c r="C1161" s="18" t="s">
        <v>126</v>
      </c>
      <c r="D1161" s="19">
        <v>2</v>
      </c>
      <c r="E1161" s="19">
        <v>1</v>
      </c>
      <c r="F1161" s="20" t="s">
        <v>980</v>
      </c>
      <c r="G1161" s="2">
        <v>5.2</v>
      </c>
      <c r="H1161" s="57">
        <v>10</v>
      </c>
      <c r="I1161" s="23">
        <v>1</v>
      </c>
      <c r="J1161" s="7"/>
      <c r="K1161" s="58"/>
      <c r="L1161" s="6">
        <f t="shared" si="98"/>
        <v>1407.6589755087941</v>
      </c>
      <c r="M1161" s="6">
        <f t="shared" si="99"/>
        <v>1510.6169992537816</v>
      </c>
      <c r="N1161" s="74">
        <f t="shared" si="96"/>
        <v>102.95802374498749</v>
      </c>
      <c r="O1161" s="78">
        <f t="shared" si="97"/>
        <v>7.3141311593437341E-2</v>
      </c>
    </row>
    <row r="1162" spans="2:15" x14ac:dyDescent="0.2">
      <c r="B1162" s="81">
        <v>41538</v>
      </c>
      <c r="C1162" s="18" t="s">
        <v>126</v>
      </c>
      <c r="D1162" s="19">
        <v>4</v>
      </c>
      <c r="E1162" s="19">
        <v>6</v>
      </c>
      <c r="F1162" s="20" t="s">
        <v>981</v>
      </c>
      <c r="G1162" s="2">
        <v>4</v>
      </c>
      <c r="H1162" s="57">
        <v>9.5</v>
      </c>
      <c r="I1162" s="23">
        <v>1.3</v>
      </c>
      <c r="J1162" s="7"/>
      <c r="K1162" s="58"/>
      <c r="L1162" s="6">
        <f t="shared" si="98"/>
        <v>1408.9589755087941</v>
      </c>
      <c r="M1162" s="6">
        <f t="shared" si="99"/>
        <v>1510.6169992537816</v>
      </c>
      <c r="N1162" s="74">
        <f t="shared" si="96"/>
        <v>101.65802374498753</v>
      </c>
      <c r="O1162" s="78">
        <f t="shared" si="97"/>
        <v>7.2151159481614754E-2</v>
      </c>
    </row>
    <row r="1163" spans="2:15" x14ac:dyDescent="0.2">
      <c r="B1163" s="81">
        <v>41538</v>
      </c>
      <c r="C1163" s="18" t="s">
        <v>126</v>
      </c>
      <c r="D1163" s="19">
        <v>4</v>
      </c>
      <c r="E1163" s="19">
        <v>1</v>
      </c>
      <c r="F1163" s="20" t="s">
        <v>982</v>
      </c>
      <c r="G1163" s="2">
        <v>4.8</v>
      </c>
      <c r="H1163" s="57">
        <v>7.5</v>
      </c>
      <c r="I1163" s="23">
        <v>1</v>
      </c>
      <c r="J1163" s="7"/>
      <c r="K1163" s="58"/>
      <c r="L1163" s="6">
        <f t="shared" si="98"/>
        <v>1409.9589755087941</v>
      </c>
      <c r="M1163" s="6">
        <f t="shared" si="99"/>
        <v>1510.6169992537816</v>
      </c>
      <c r="N1163" s="74">
        <f t="shared" si="96"/>
        <v>100.65802374498753</v>
      </c>
      <c r="O1163" s="78">
        <f t="shared" si="97"/>
        <v>7.139074646385675E-2</v>
      </c>
    </row>
    <row r="1164" spans="2:15" x14ac:dyDescent="0.2">
      <c r="B1164" s="81">
        <v>41538</v>
      </c>
      <c r="C1164" s="18" t="s">
        <v>126</v>
      </c>
      <c r="D1164" s="19">
        <v>4</v>
      </c>
      <c r="E1164" s="19">
        <v>2</v>
      </c>
      <c r="F1164" s="20" t="s">
        <v>983</v>
      </c>
      <c r="G1164" s="2">
        <v>5.3</v>
      </c>
      <c r="H1164" s="57">
        <v>9.5</v>
      </c>
      <c r="I1164" s="23">
        <v>0.9</v>
      </c>
      <c r="J1164" s="7">
        <v>1</v>
      </c>
      <c r="K1164" s="58">
        <v>8.5500000000000007</v>
      </c>
      <c r="L1164" s="6">
        <f t="shared" si="98"/>
        <v>1410.8589755087942</v>
      </c>
      <c r="M1164" s="6">
        <f t="shared" si="99"/>
        <v>1519.1669992537816</v>
      </c>
      <c r="N1164" s="74">
        <f t="shared" si="96"/>
        <v>108.30802374498739</v>
      </c>
      <c r="O1164" s="78">
        <f t="shared" si="97"/>
        <v>7.6767434325552331E-2</v>
      </c>
    </row>
    <row r="1165" spans="2:15" x14ac:dyDescent="0.2">
      <c r="B1165" s="81">
        <v>41538</v>
      </c>
      <c r="C1165" s="18" t="s">
        <v>30</v>
      </c>
      <c r="D1165" s="19">
        <v>3</v>
      </c>
      <c r="E1165" s="19">
        <v>4</v>
      </c>
      <c r="F1165" s="20" t="s">
        <v>898</v>
      </c>
      <c r="G1165" s="2">
        <v>5.4</v>
      </c>
      <c r="H1165" s="57">
        <v>6.5</v>
      </c>
      <c r="I1165" s="23">
        <v>0.9</v>
      </c>
      <c r="J1165" s="7">
        <v>1</v>
      </c>
      <c r="K1165" s="58">
        <v>5.8500000000000005</v>
      </c>
      <c r="L1165" s="6">
        <f t="shared" si="98"/>
        <v>1411.7589755087943</v>
      </c>
      <c r="M1165" s="6">
        <f t="shared" si="99"/>
        <v>1525.0169992537815</v>
      </c>
      <c r="N1165" s="74">
        <f t="shared" si="96"/>
        <v>113.25802374498721</v>
      </c>
      <c r="O1165" s="78">
        <f t="shared" si="97"/>
        <v>8.0224759119501485E-2</v>
      </c>
    </row>
    <row r="1166" spans="2:15" x14ac:dyDescent="0.2">
      <c r="B1166" s="81">
        <v>41538</v>
      </c>
      <c r="C1166" s="18" t="s">
        <v>30</v>
      </c>
      <c r="D1166" s="19">
        <v>3</v>
      </c>
      <c r="E1166" s="19">
        <v>8</v>
      </c>
      <c r="F1166" s="20" t="s">
        <v>984</v>
      </c>
      <c r="G1166" s="2">
        <v>6</v>
      </c>
      <c r="H1166" s="57">
        <v>9.5</v>
      </c>
      <c r="I1166" s="23">
        <v>0.8</v>
      </c>
      <c r="J1166" s="7"/>
      <c r="K1166" s="58"/>
      <c r="L1166" s="6">
        <f t="shared" si="98"/>
        <v>1412.5589755087942</v>
      </c>
      <c r="M1166" s="6">
        <f t="shared" si="99"/>
        <v>1525.0169992537815</v>
      </c>
      <c r="N1166" s="74">
        <f t="shared" si="96"/>
        <v>112.45802374498726</v>
      </c>
      <c r="O1166" s="78">
        <f t="shared" si="97"/>
        <v>7.9612975949893097E-2</v>
      </c>
    </row>
    <row r="1167" spans="2:15" x14ac:dyDescent="0.2">
      <c r="B1167" s="81">
        <v>41538</v>
      </c>
      <c r="C1167" s="18" t="s">
        <v>126</v>
      </c>
      <c r="D1167" s="19">
        <v>5</v>
      </c>
      <c r="E1167" s="19">
        <v>3</v>
      </c>
      <c r="F1167" s="20" t="s">
        <v>617</v>
      </c>
      <c r="G1167" s="2">
        <v>3.6</v>
      </c>
      <c r="H1167" s="57">
        <v>7</v>
      </c>
      <c r="I1167" s="23">
        <v>1.4</v>
      </c>
      <c r="J1167" s="7"/>
      <c r="K1167" s="58"/>
      <c r="L1167" s="6">
        <f t="shared" si="98"/>
        <v>1413.9589755087943</v>
      </c>
      <c r="M1167" s="6">
        <f t="shared" si="99"/>
        <v>1525.0169992537815</v>
      </c>
      <c r="N1167" s="74">
        <f t="shared" si="96"/>
        <v>111.05802374498717</v>
      </c>
      <c r="O1167" s="78">
        <f t="shared" si="97"/>
        <v>7.854402119766199E-2</v>
      </c>
    </row>
    <row r="1168" spans="2:15" x14ac:dyDescent="0.2">
      <c r="B1168" s="81">
        <v>41538</v>
      </c>
      <c r="C1168" s="18" t="s">
        <v>126</v>
      </c>
      <c r="D1168" s="19">
        <v>5</v>
      </c>
      <c r="E1168" s="19">
        <v>6</v>
      </c>
      <c r="F1168" s="20" t="s">
        <v>985</v>
      </c>
      <c r="G1168" s="2">
        <v>4.5</v>
      </c>
      <c r="H1168" s="57">
        <v>6</v>
      </c>
      <c r="I1168" s="23">
        <v>1.1000000000000001</v>
      </c>
      <c r="J1168" s="7"/>
      <c r="K1168" s="58"/>
      <c r="L1168" s="6">
        <f t="shared" si="98"/>
        <v>1415.0589755087942</v>
      </c>
      <c r="M1168" s="6">
        <f t="shared" si="99"/>
        <v>1525.0169992537815</v>
      </c>
      <c r="N1168" s="74">
        <f t="shared" si="96"/>
        <v>109.95802374498726</v>
      </c>
      <c r="O1168" s="78">
        <f t="shared" si="97"/>
        <v>7.7705612026135587E-2</v>
      </c>
    </row>
    <row r="1169" spans="2:15" x14ac:dyDescent="0.2">
      <c r="B1169" s="81">
        <v>41538</v>
      </c>
      <c r="C1169" s="18" t="s">
        <v>30</v>
      </c>
      <c r="D1169" s="19">
        <v>4</v>
      </c>
      <c r="E1169" s="19">
        <v>5</v>
      </c>
      <c r="F1169" s="20" t="s">
        <v>986</v>
      </c>
      <c r="G1169" s="2">
        <v>3.1</v>
      </c>
      <c r="H1169" s="57">
        <v>4</v>
      </c>
      <c r="I1169" s="23">
        <v>1.6</v>
      </c>
      <c r="J1169" s="7"/>
      <c r="K1169" s="58"/>
      <c r="L1169" s="6">
        <f t="shared" si="98"/>
        <v>1416.6589755087941</v>
      </c>
      <c r="M1169" s="6">
        <f t="shared" si="99"/>
        <v>1525.0169992537815</v>
      </c>
      <c r="N1169" s="74">
        <f t="shared" si="96"/>
        <v>108.35802374498735</v>
      </c>
      <c r="O1169" s="78">
        <f t="shared" si="97"/>
        <v>7.6488432020889494E-2</v>
      </c>
    </row>
    <row r="1170" spans="2:15" x14ac:dyDescent="0.2">
      <c r="B1170" s="81">
        <v>41538</v>
      </c>
      <c r="C1170" s="18" t="s">
        <v>30</v>
      </c>
      <c r="D1170" s="19">
        <v>4</v>
      </c>
      <c r="E1170" s="19">
        <v>7</v>
      </c>
      <c r="F1170" s="20" t="s">
        <v>822</v>
      </c>
      <c r="G1170" s="2">
        <v>5.0999999999999996</v>
      </c>
      <c r="H1170" s="57">
        <v>8.5</v>
      </c>
      <c r="I1170" s="23">
        <v>1</v>
      </c>
      <c r="J1170" s="7">
        <v>3</v>
      </c>
      <c r="K1170" s="58"/>
      <c r="L1170" s="6">
        <f t="shared" si="98"/>
        <v>1417.6589755087941</v>
      </c>
      <c r="M1170" s="6">
        <f t="shared" si="99"/>
        <v>1525.0169992537815</v>
      </c>
      <c r="N1170" s="74">
        <f t="shared" si="96"/>
        <v>107.35802374498735</v>
      </c>
      <c r="O1170" s="78">
        <f t="shared" si="97"/>
        <v>7.5729089717403178E-2</v>
      </c>
    </row>
    <row r="1171" spans="2:15" x14ac:dyDescent="0.2">
      <c r="B1171" s="81">
        <v>41538</v>
      </c>
      <c r="C1171" s="18" t="s">
        <v>126</v>
      </c>
      <c r="D1171" s="19">
        <v>6</v>
      </c>
      <c r="E1171" s="19">
        <v>6</v>
      </c>
      <c r="F1171" s="20" t="s">
        <v>21</v>
      </c>
      <c r="G1171" s="2">
        <v>4.5999999999999996</v>
      </c>
      <c r="H1171" s="57">
        <v>11</v>
      </c>
      <c r="I1171" s="23">
        <v>1.1000000000000001</v>
      </c>
      <c r="J1171" s="7"/>
      <c r="K1171" s="58"/>
      <c r="L1171" s="6">
        <f t="shared" si="98"/>
        <v>1418.758975508794</v>
      </c>
      <c r="M1171" s="6">
        <f t="shared" si="99"/>
        <v>1525.0169992537815</v>
      </c>
      <c r="N1171" s="74">
        <f t="shared" si="96"/>
        <v>106.25802374498744</v>
      </c>
      <c r="O1171" s="78">
        <f t="shared" si="97"/>
        <v>7.4895049532202107E-2</v>
      </c>
    </row>
    <row r="1172" spans="2:15" x14ac:dyDescent="0.2">
      <c r="B1172" s="81">
        <v>41538</v>
      </c>
      <c r="C1172" s="18" t="s">
        <v>19</v>
      </c>
      <c r="D1172" s="19">
        <v>5</v>
      </c>
      <c r="E1172" s="19">
        <v>4</v>
      </c>
      <c r="F1172" s="20" t="s">
        <v>987</v>
      </c>
      <c r="G1172" s="2">
        <v>4.5999999999999996</v>
      </c>
      <c r="H1172" s="57">
        <v>7</v>
      </c>
      <c r="I1172" s="23">
        <v>1.1000000000000001</v>
      </c>
      <c r="J1172" s="7"/>
      <c r="K1172" s="58"/>
      <c r="L1172" s="6">
        <f t="shared" si="98"/>
        <v>1419.8589755087939</v>
      </c>
      <c r="M1172" s="6">
        <f t="shared" si="99"/>
        <v>1525.0169992537815</v>
      </c>
      <c r="N1172" s="74">
        <f t="shared" si="96"/>
        <v>105.15802374498753</v>
      </c>
      <c r="O1172" s="78">
        <f t="shared" si="97"/>
        <v>7.4062301650278384E-2</v>
      </c>
    </row>
    <row r="1173" spans="2:15" x14ac:dyDescent="0.2">
      <c r="B1173" s="81">
        <v>41538</v>
      </c>
      <c r="C1173" s="18" t="s">
        <v>19</v>
      </c>
      <c r="D1173" s="19">
        <v>5</v>
      </c>
      <c r="E1173" s="19">
        <v>1</v>
      </c>
      <c r="F1173" s="20" t="s">
        <v>988</v>
      </c>
      <c r="G1173" s="2">
        <v>4.9000000000000004</v>
      </c>
      <c r="H1173" s="57">
        <v>5.5</v>
      </c>
      <c r="I1173" s="23">
        <v>1</v>
      </c>
      <c r="J1173" s="7">
        <v>3</v>
      </c>
      <c r="K1173" s="58"/>
      <c r="L1173" s="6">
        <f t="shared" si="98"/>
        <v>1420.8589755087939</v>
      </c>
      <c r="M1173" s="6">
        <f t="shared" si="99"/>
        <v>1525.0169992537815</v>
      </c>
      <c r="N1173" s="74">
        <f t="shared" si="96"/>
        <v>104.15802374498753</v>
      </c>
      <c r="O1173" s="78">
        <f t="shared" si="97"/>
        <v>7.3306377015839794E-2</v>
      </c>
    </row>
    <row r="1174" spans="2:15" x14ac:dyDescent="0.2">
      <c r="B1174" s="81">
        <v>41538</v>
      </c>
      <c r="C1174" s="18" t="s">
        <v>19</v>
      </c>
      <c r="D1174" s="19">
        <v>5</v>
      </c>
      <c r="E1174" s="19">
        <v>11</v>
      </c>
      <c r="F1174" s="20" t="s">
        <v>989</v>
      </c>
      <c r="G1174" s="2">
        <v>5.8</v>
      </c>
      <c r="H1174" s="57">
        <v>9.5</v>
      </c>
      <c r="I1174" s="23">
        <v>0.9</v>
      </c>
      <c r="J1174" s="7"/>
      <c r="K1174" s="58"/>
      <c r="L1174" s="6">
        <f t="shared" si="98"/>
        <v>1421.758975508794</v>
      </c>
      <c r="M1174" s="6">
        <f t="shared" si="99"/>
        <v>1525.0169992537815</v>
      </c>
      <c r="N1174" s="74">
        <f t="shared" si="96"/>
        <v>103.25802374498744</v>
      </c>
      <c r="O1174" s="78">
        <f t="shared" si="97"/>
        <v>7.2626954022242257E-2</v>
      </c>
    </row>
    <row r="1175" spans="2:15" x14ac:dyDescent="0.2">
      <c r="B1175" s="81">
        <v>41538</v>
      </c>
      <c r="C1175" s="18" t="s">
        <v>242</v>
      </c>
      <c r="D1175" s="19">
        <v>6</v>
      </c>
      <c r="E1175" s="19">
        <v>1</v>
      </c>
      <c r="F1175" s="20" t="s">
        <v>843</v>
      </c>
      <c r="G1175" s="2">
        <v>5.0999999999999996</v>
      </c>
      <c r="H1175" s="57">
        <v>9</v>
      </c>
      <c r="I1175" s="23">
        <v>1</v>
      </c>
      <c r="J1175" s="7"/>
      <c r="K1175" s="58"/>
      <c r="L1175" s="6">
        <f t="shared" si="98"/>
        <v>1422.758975508794</v>
      </c>
      <c r="M1175" s="6">
        <f t="shared" si="99"/>
        <v>1525.0169992537815</v>
      </c>
      <c r="N1175" s="74">
        <f t="shared" si="96"/>
        <v>102.25802374498744</v>
      </c>
      <c r="O1175" s="78">
        <f t="shared" si="97"/>
        <v>7.1873047722941868E-2</v>
      </c>
    </row>
    <row r="1176" spans="2:15" x14ac:dyDescent="0.2">
      <c r="B1176" s="81">
        <v>41538</v>
      </c>
      <c r="C1176" s="18" t="s">
        <v>242</v>
      </c>
      <c r="D1176" s="19">
        <v>6</v>
      </c>
      <c r="E1176" s="19">
        <v>2</v>
      </c>
      <c r="F1176" s="20" t="s">
        <v>990</v>
      </c>
      <c r="G1176" s="2">
        <v>6</v>
      </c>
      <c r="H1176" s="57">
        <v>10</v>
      </c>
      <c r="I1176" s="23">
        <v>0.8</v>
      </c>
      <c r="J1176" s="7"/>
      <c r="K1176" s="58"/>
      <c r="L1176" s="6">
        <f t="shared" si="98"/>
        <v>1423.558975508794</v>
      </c>
      <c r="M1176" s="6">
        <f t="shared" si="99"/>
        <v>1525.0169992537815</v>
      </c>
      <c r="N1176" s="74">
        <f t="shared" si="96"/>
        <v>101.45802374498749</v>
      </c>
      <c r="O1176" s="78">
        <f t="shared" si="97"/>
        <v>7.1270685296845812E-2</v>
      </c>
    </row>
    <row r="1177" spans="2:15" x14ac:dyDescent="0.2">
      <c r="B1177" s="81">
        <v>41538</v>
      </c>
      <c r="C1177" s="18" t="s">
        <v>126</v>
      </c>
      <c r="D1177" s="19">
        <v>8</v>
      </c>
      <c r="E1177" s="19">
        <v>3</v>
      </c>
      <c r="F1177" s="20" t="s">
        <v>991</v>
      </c>
      <c r="G1177" s="2">
        <v>5.8</v>
      </c>
      <c r="H1177" s="57">
        <v>15</v>
      </c>
      <c r="I1177" s="23">
        <v>0.9</v>
      </c>
      <c r="J1177" s="7"/>
      <c r="K1177" s="58"/>
      <c r="L1177" s="6">
        <f t="shared" si="98"/>
        <v>1424.4589755087941</v>
      </c>
      <c r="M1177" s="6">
        <f t="shared" si="99"/>
        <v>1525.0169992537815</v>
      </c>
      <c r="N1177" s="74">
        <f t="shared" si="96"/>
        <v>100.55802374498739</v>
      </c>
      <c r="O1177" s="78">
        <f t="shared" si="97"/>
        <v>7.0593836308321667E-2</v>
      </c>
    </row>
    <row r="1178" spans="2:15" x14ac:dyDescent="0.2">
      <c r="B1178" s="81">
        <v>41538</v>
      </c>
      <c r="C1178" s="18" t="s">
        <v>19</v>
      </c>
      <c r="D1178" s="19">
        <v>7</v>
      </c>
      <c r="E1178" s="19">
        <v>11</v>
      </c>
      <c r="F1178" s="20" t="s">
        <v>992</v>
      </c>
      <c r="G1178" s="2">
        <v>3.9</v>
      </c>
      <c r="H1178" s="57">
        <v>11</v>
      </c>
      <c r="I1178" s="23">
        <v>1.3</v>
      </c>
      <c r="J1178" s="7"/>
      <c r="K1178" s="58"/>
      <c r="L1178" s="6">
        <f t="shared" si="98"/>
        <v>1425.758975508794</v>
      </c>
      <c r="M1178" s="6">
        <f t="shared" si="99"/>
        <v>1525.0169992537815</v>
      </c>
      <c r="N1178" s="74">
        <f t="shared" si="96"/>
        <v>99.25802374498744</v>
      </c>
      <c r="O1178" s="78">
        <f t="shared" si="97"/>
        <v>6.9617674130065629E-2</v>
      </c>
    </row>
    <row r="1179" spans="2:15" x14ac:dyDescent="0.2">
      <c r="B1179" s="81">
        <v>41538</v>
      </c>
      <c r="C1179" s="18" t="s">
        <v>126</v>
      </c>
      <c r="D1179" s="19">
        <v>9</v>
      </c>
      <c r="E1179" s="19">
        <v>11</v>
      </c>
      <c r="F1179" s="20" t="s">
        <v>84</v>
      </c>
      <c r="G1179" s="2">
        <v>3.9</v>
      </c>
      <c r="H1179" s="57">
        <v>8</v>
      </c>
      <c r="I1179" s="23">
        <v>1.3</v>
      </c>
      <c r="J1179" s="7">
        <v>1</v>
      </c>
      <c r="K1179" s="58">
        <v>10.4</v>
      </c>
      <c r="L1179" s="6">
        <f t="shared" si="98"/>
        <v>1427.058975508794</v>
      </c>
      <c r="M1179" s="6">
        <f t="shared" si="99"/>
        <v>1535.4169992537816</v>
      </c>
      <c r="N1179" s="74">
        <f t="shared" si="96"/>
        <v>108.35802374498758</v>
      </c>
      <c r="O1179" s="78">
        <f t="shared" si="97"/>
        <v>7.5931006079376875E-2</v>
      </c>
    </row>
    <row r="1180" spans="2:15" x14ac:dyDescent="0.2">
      <c r="B1180" s="81">
        <v>41538</v>
      </c>
      <c r="C1180" s="18" t="s">
        <v>30</v>
      </c>
      <c r="D1180" s="19">
        <v>8</v>
      </c>
      <c r="E1180" s="19">
        <v>8</v>
      </c>
      <c r="F1180" s="20" t="s">
        <v>993</v>
      </c>
      <c r="G1180" s="2">
        <v>4.5999999999999996</v>
      </c>
      <c r="H1180" s="57">
        <v>6</v>
      </c>
      <c r="I1180" s="23">
        <v>1.1000000000000001</v>
      </c>
      <c r="J1180" s="7">
        <v>1</v>
      </c>
      <c r="K1180" s="58">
        <v>6.6000000000000005</v>
      </c>
      <c r="L1180" s="6">
        <f t="shared" si="98"/>
        <v>1428.1589755087939</v>
      </c>
      <c r="M1180" s="6">
        <f t="shared" si="99"/>
        <v>1542.0169992537815</v>
      </c>
      <c r="N1180" s="74">
        <f t="shared" si="96"/>
        <v>113.85802374498758</v>
      </c>
      <c r="O1180" s="78">
        <f t="shared" si="97"/>
        <v>7.9723634201454827E-2</v>
      </c>
    </row>
    <row r="1181" spans="2:15" x14ac:dyDescent="0.2">
      <c r="B1181" s="81">
        <v>41538</v>
      </c>
      <c r="C1181" s="18" t="s">
        <v>242</v>
      </c>
      <c r="D1181" s="19">
        <v>8</v>
      </c>
      <c r="E1181" s="19">
        <v>4</v>
      </c>
      <c r="F1181" s="20" t="s">
        <v>994</v>
      </c>
      <c r="G1181" s="2">
        <v>4</v>
      </c>
      <c r="H1181" s="57">
        <v>7.5</v>
      </c>
      <c r="I1181" s="23">
        <v>1.3</v>
      </c>
      <c r="J1181" s="7"/>
      <c r="K1181" s="58"/>
      <c r="L1181" s="6">
        <f t="shared" si="98"/>
        <v>1429.4589755087939</v>
      </c>
      <c r="M1181" s="6">
        <f t="shared" si="99"/>
        <v>1542.0169992537815</v>
      </c>
      <c r="N1181" s="74">
        <f t="shared" si="96"/>
        <v>112.55802374498762</v>
      </c>
      <c r="O1181" s="78">
        <f t="shared" si="97"/>
        <v>7.8741695755853602E-2</v>
      </c>
    </row>
    <row r="1182" spans="2:15" x14ac:dyDescent="0.2">
      <c r="B1182" s="81">
        <v>41538</v>
      </c>
      <c r="C1182" s="18" t="s">
        <v>19</v>
      </c>
      <c r="D1182" s="19">
        <v>8</v>
      </c>
      <c r="E1182" s="19">
        <v>10</v>
      </c>
      <c r="F1182" s="20" t="s">
        <v>995</v>
      </c>
      <c r="G1182" s="2">
        <v>5.8</v>
      </c>
      <c r="H1182" s="57">
        <v>6</v>
      </c>
      <c r="I1182" s="23">
        <v>0.9</v>
      </c>
      <c r="J1182" s="7"/>
      <c r="K1182" s="58"/>
      <c r="L1182" s="6">
        <f t="shared" si="98"/>
        <v>1430.3589755087939</v>
      </c>
      <c r="M1182" s="6">
        <f t="shared" si="99"/>
        <v>1542.0169992537815</v>
      </c>
      <c r="N1182" s="74">
        <f t="shared" si="96"/>
        <v>111.65802374498753</v>
      </c>
      <c r="O1182" s="78">
        <f t="shared" si="97"/>
        <v>7.8062937805713828E-2</v>
      </c>
    </row>
    <row r="1183" spans="2:15" x14ac:dyDescent="0.2">
      <c r="B1183" s="81">
        <v>41542</v>
      </c>
      <c r="C1183" s="24" t="s">
        <v>154</v>
      </c>
      <c r="D1183" s="25">
        <v>4</v>
      </c>
      <c r="E1183" s="25">
        <v>2</v>
      </c>
      <c r="F1183" s="28" t="s">
        <v>996</v>
      </c>
      <c r="G1183" s="2">
        <v>4.5</v>
      </c>
      <c r="H1183" s="65">
        <v>8</v>
      </c>
      <c r="I1183" s="27">
        <v>1.1000000000000001</v>
      </c>
      <c r="J1183" s="26"/>
      <c r="K1183" s="64"/>
      <c r="L1183" s="6">
        <f t="shared" si="98"/>
        <v>1431.4589755087939</v>
      </c>
      <c r="M1183" s="6">
        <f t="shared" si="99"/>
        <v>1542.0169992537815</v>
      </c>
      <c r="N1183" s="74">
        <f t="shared" si="96"/>
        <v>110.55802374498762</v>
      </c>
      <c r="O1183" s="78">
        <f t="shared" si="97"/>
        <v>7.7234503842969843E-2</v>
      </c>
    </row>
    <row r="1184" spans="2:15" x14ac:dyDescent="0.2">
      <c r="B1184" s="81">
        <v>41542</v>
      </c>
      <c r="C1184" s="24" t="s">
        <v>60</v>
      </c>
      <c r="D1184" s="25">
        <v>6</v>
      </c>
      <c r="E1184" s="25">
        <v>13</v>
      </c>
      <c r="F1184" s="28" t="s">
        <v>997</v>
      </c>
      <c r="G1184" s="2">
        <v>3.9</v>
      </c>
      <c r="H1184" s="65">
        <v>7</v>
      </c>
      <c r="I1184" s="27">
        <v>1.3</v>
      </c>
      <c r="J1184" s="26"/>
      <c r="K1184" s="64"/>
      <c r="L1184" s="6">
        <f t="shared" si="98"/>
        <v>1432.7589755087938</v>
      </c>
      <c r="M1184" s="6">
        <f t="shared" si="99"/>
        <v>1542.0169992537815</v>
      </c>
      <c r="N1184" s="74">
        <f t="shared" si="96"/>
        <v>109.25802374498767</v>
      </c>
      <c r="O1184" s="78">
        <f t="shared" si="97"/>
        <v>7.6257085534005148E-2</v>
      </c>
    </row>
    <row r="1185" spans="2:15" x14ac:dyDescent="0.2">
      <c r="B1185" s="81">
        <v>41542</v>
      </c>
      <c r="C1185" s="24" t="s">
        <v>60</v>
      </c>
      <c r="D1185" s="25">
        <v>6</v>
      </c>
      <c r="E1185" s="25">
        <v>5</v>
      </c>
      <c r="F1185" s="28" t="s">
        <v>998</v>
      </c>
      <c r="G1185" s="2">
        <v>4.5</v>
      </c>
      <c r="H1185" s="65">
        <v>4.5999999999999996</v>
      </c>
      <c r="I1185" s="27">
        <v>1.1000000000000001</v>
      </c>
      <c r="J1185" s="26"/>
      <c r="K1185" s="64"/>
      <c r="L1185" s="6">
        <f t="shared" si="98"/>
        <v>1433.8589755087937</v>
      </c>
      <c r="M1185" s="6">
        <f t="shared" si="99"/>
        <v>1542.0169992537815</v>
      </c>
      <c r="N1185" s="74">
        <f t="shared" si="96"/>
        <v>108.15802374498776</v>
      </c>
      <c r="O1185" s="78">
        <f t="shared" si="97"/>
        <v>7.5431423586555107E-2</v>
      </c>
    </row>
    <row r="1186" spans="2:15" x14ac:dyDescent="0.2">
      <c r="B1186" s="81">
        <v>41542</v>
      </c>
      <c r="C1186" s="24" t="s">
        <v>154</v>
      </c>
      <c r="D1186" s="25">
        <v>6</v>
      </c>
      <c r="E1186" s="25">
        <v>5</v>
      </c>
      <c r="F1186" s="28" t="s">
        <v>999</v>
      </c>
      <c r="G1186" s="2">
        <v>4.5999999999999996</v>
      </c>
      <c r="H1186" s="65">
        <v>21</v>
      </c>
      <c r="I1186" s="27">
        <v>1.1000000000000001</v>
      </c>
      <c r="J1186" s="26"/>
      <c r="K1186" s="64"/>
      <c r="L1186" s="6">
        <f t="shared" si="98"/>
        <v>1434.9589755087936</v>
      </c>
      <c r="M1186" s="6">
        <f t="shared" si="99"/>
        <v>1542.0169992537815</v>
      </c>
      <c r="N1186" s="74">
        <f t="shared" si="96"/>
        <v>107.05802374498785</v>
      </c>
      <c r="O1186" s="78">
        <f t="shared" si="97"/>
        <v>7.460702749848877E-2</v>
      </c>
    </row>
    <row r="1187" spans="2:15" x14ac:dyDescent="0.2">
      <c r="B1187" s="81">
        <v>41542</v>
      </c>
      <c r="C1187" s="24" t="s">
        <v>154</v>
      </c>
      <c r="D1187" s="25">
        <v>6</v>
      </c>
      <c r="E1187" s="25">
        <v>3</v>
      </c>
      <c r="F1187" s="28" t="s">
        <v>1000</v>
      </c>
      <c r="G1187" s="2">
        <v>5.5</v>
      </c>
      <c r="H1187" s="65">
        <v>10</v>
      </c>
      <c r="I1187" s="27">
        <v>0.9</v>
      </c>
      <c r="J1187" s="26"/>
      <c r="K1187" s="64"/>
      <c r="L1187" s="6">
        <f t="shared" si="98"/>
        <v>1435.8589755087937</v>
      </c>
      <c r="M1187" s="6">
        <f t="shared" si="99"/>
        <v>1542.0169992537815</v>
      </c>
      <c r="N1187" s="74">
        <f t="shared" si="96"/>
        <v>106.15802374498776</v>
      </c>
      <c r="O1187" s="78">
        <f t="shared" si="97"/>
        <v>7.3933461123764518E-2</v>
      </c>
    </row>
    <row r="1188" spans="2:15" x14ac:dyDescent="0.2">
      <c r="B1188" s="81">
        <v>41542</v>
      </c>
      <c r="C1188" s="24" t="s">
        <v>60</v>
      </c>
      <c r="D1188" s="25">
        <v>7</v>
      </c>
      <c r="E1188" s="25">
        <v>6</v>
      </c>
      <c r="F1188" s="28" t="s">
        <v>1001</v>
      </c>
      <c r="G1188" s="2">
        <v>2.8</v>
      </c>
      <c r="H1188" s="65">
        <v>9</v>
      </c>
      <c r="I1188" s="27">
        <v>1.8</v>
      </c>
      <c r="J1188" s="26"/>
      <c r="K1188" s="64"/>
      <c r="L1188" s="6">
        <f t="shared" si="98"/>
        <v>1437.6589755087937</v>
      </c>
      <c r="M1188" s="6">
        <f t="shared" si="99"/>
        <v>1542.0169992537815</v>
      </c>
      <c r="N1188" s="74">
        <f t="shared" si="96"/>
        <v>104.3580237449878</v>
      </c>
      <c r="O1188" s="78">
        <f t="shared" si="97"/>
        <v>7.2588858361250133E-2</v>
      </c>
    </row>
    <row r="1189" spans="2:15" x14ac:dyDescent="0.2">
      <c r="B1189" s="81">
        <v>41542</v>
      </c>
      <c r="C1189" s="24" t="s">
        <v>60</v>
      </c>
      <c r="D1189" s="25">
        <v>8</v>
      </c>
      <c r="E1189" s="25">
        <v>5</v>
      </c>
      <c r="F1189" s="28" t="s">
        <v>1002</v>
      </c>
      <c r="G1189" s="2">
        <v>4</v>
      </c>
      <c r="H1189" s="65">
        <v>21</v>
      </c>
      <c r="I1189" s="27">
        <v>1.3</v>
      </c>
      <c r="J1189" s="26"/>
      <c r="K1189" s="64"/>
      <c r="L1189" s="6">
        <f t="shared" si="98"/>
        <v>1438.9589755087936</v>
      </c>
      <c r="M1189" s="6">
        <f t="shared" si="99"/>
        <v>1542.0169992537815</v>
      </c>
      <c r="N1189" s="74">
        <f t="shared" si="96"/>
        <v>103.05802374498785</v>
      </c>
      <c r="O1189" s="78">
        <f t="shared" si="97"/>
        <v>7.1619848445330508E-2</v>
      </c>
    </row>
    <row r="1190" spans="2:15" x14ac:dyDescent="0.2">
      <c r="B1190" s="81">
        <v>41542</v>
      </c>
      <c r="C1190" s="24" t="s">
        <v>372</v>
      </c>
      <c r="D1190" s="25">
        <v>6</v>
      </c>
      <c r="E1190" s="25">
        <v>5</v>
      </c>
      <c r="F1190" s="28" t="s">
        <v>1003</v>
      </c>
      <c r="G1190" s="2">
        <v>4.5999999999999996</v>
      </c>
      <c r="H1190" s="65">
        <v>5.5</v>
      </c>
      <c r="I1190" s="27">
        <v>1.1000000000000001</v>
      </c>
      <c r="J1190" s="26">
        <v>1</v>
      </c>
      <c r="K1190" s="64">
        <v>6.0500000000000007</v>
      </c>
      <c r="L1190" s="6">
        <f t="shared" si="98"/>
        <v>1440.0589755087935</v>
      </c>
      <c r="M1190" s="6">
        <f t="shared" si="99"/>
        <v>1548.0669992537814</v>
      </c>
      <c r="N1190" s="74">
        <f t="shared" si="96"/>
        <v>108.0080237449879</v>
      </c>
      <c r="O1190" s="78">
        <f t="shared" si="97"/>
        <v>7.5002500301647096E-2</v>
      </c>
    </row>
    <row r="1191" spans="2:15" x14ac:dyDescent="0.2">
      <c r="B1191" s="81">
        <v>41542</v>
      </c>
      <c r="C1191" s="24" t="s">
        <v>372</v>
      </c>
      <c r="D1191" s="25">
        <v>6</v>
      </c>
      <c r="E1191" s="25">
        <v>3</v>
      </c>
      <c r="F1191" s="28" t="s">
        <v>25</v>
      </c>
      <c r="G1191" s="2">
        <v>5.0999999999999996</v>
      </c>
      <c r="H1191" s="65">
        <v>8.5</v>
      </c>
      <c r="I1191" s="27">
        <v>1</v>
      </c>
      <c r="J1191" s="26"/>
      <c r="K1191" s="64"/>
      <c r="L1191" s="6">
        <f t="shared" si="98"/>
        <v>1441.0589755087935</v>
      </c>
      <c r="M1191" s="6">
        <f t="shared" si="99"/>
        <v>1548.0669992537814</v>
      </c>
      <c r="N1191" s="74">
        <f t="shared" si="96"/>
        <v>107.0080237449879</v>
      </c>
      <c r="O1191" s="78">
        <f t="shared" si="97"/>
        <v>7.4256519381662819E-2</v>
      </c>
    </row>
    <row r="1192" spans="2:15" x14ac:dyDescent="0.2">
      <c r="B1192" s="81">
        <v>41542</v>
      </c>
      <c r="C1192" s="24" t="s">
        <v>372</v>
      </c>
      <c r="D1192" s="25">
        <v>6</v>
      </c>
      <c r="E1192" s="25">
        <v>1</v>
      </c>
      <c r="F1192" s="28" t="s">
        <v>847</v>
      </c>
      <c r="G1192" s="2">
        <v>5.5</v>
      </c>
      <c r="H1192" s="65">
        <v>10</v>
      </c>
      <c r="I1192" s="27">
        <v>0.9</v>
      </c>
      <c r="J1192" s="26">
        <v>3</v>
      </c>
      <c r="K1192" s="64"/>
      <c r="L1192" s="6">
        <f t="shared" si="98"/>
        <v>1441.9589755087936</v>
      </c>
      <c r="M1192" s="6">
        <f t="shared" si="99"/>
        <v>1548.0669992537814</v>
      </c>
      <c r="N1192" s="74">
        <f t="shared" si="96"/>
        <v>106.1080237449878</v>
      </c>
      <c r="O1192" s="78">
        <f t="shared" si="97"/>
        <v>7.3586021202543372E-2</v>
      </c>
    </row>
    <row r="1193" spans="2:15" x14ac:dyDescent="0.2">
      <c r="B1193" s="81">
        <v>41542</v>
      </c>
      <c r="C1193" s="24" t="s">
        <v>372</v>
      </c>
      <c r="D1193" s="25">
        <v>8</v>
      </c>
      <c r="E1193" s="25">
        <v>5</v>
      </c>
      <c r="F1193" s="28" t="s">
        <v>923</v>
      </c>
      <c r="G1193" s="2">
        <v>4.3</v>
      </c>
      <c r="H1193" s="65">
        <v>4.8</v>
      </c>
      <c r="I1193" s="27">
        <v>1.2</v>
      </c>
      <c r="J1193" s="26">
        <v>1</v>
      </c>
      <c r="K1193" s="64">
        <v>5.76</v>
      </c>
      <c r="L1193" s="6">
        <f t="shared" si="98"/>
        <v>1443.1589755087937</v>
      </c>
      <c r="M1193" s="6">
        <f t="shared" si="99"/>
        <v>1553.8269992537814</v>
      </c>
      <c r="N1193" s="74">
        <f t="shared" si="96"/>
        <v>110.66802374498775</v>
      </c>
      <c r="O1193" s="78">
        <f t="shared" si="97"/>
        <v>7.6684568798784714E-2</v>
      </c>
    </row>
    <row r="1194" spans="2:15" x14ac:dyDescent="0.2">
      <c r="B1194" s="81">
        <v>41542</v>
      </c>
      <c r="C1194" s="24" t="s">
        <v>372</v>
      </c>
      <c r="D1194" s="25">
        <v>9</v>
      </c>
      <c r="E1194" s="25">
        <v>16</v>
      </c>
      <c r="F1194" s="28" t="s">
        <v>1004</v>
      </c>
      <c r="G1194" s="2">
        <v>4.0999999999999996</v>
      </c>
      <c r="H1194" s="65">
        <v>16</v>
      </c>
      <c r="I1194" s="27">
        <v>1.2</v>
      </c>
      <c r="J1194" s="26"/>
      <c r="K1194" s="64"/>
      <c r="L1194" s="6">
        <f t="shared" si="98"/>
        <v>1444.3589755087937</v>
      </c>
      <c r="M1194" s="6">
        <f t="shared" si="99"/>
        <v>1553.8269992537814</v>
      </c>
      <c r="N1194" s="74">
        <f t="shared" si="96"/>
        <v>109.4680237449877</v>
      </c>
      <c r="O1194" s="78">
        <f t="shared" si="97"/>
        <v>7.5790039457764441E-2</v>
      </c>
    </row>
    <row r="1195" spans="2:15" x14ac:dyDescent="0.2">
      <c r="B1195" s="81">
        <v>41542</v>
      </c>
      <c r="C1195" s="24" t="s">
        <v>372</v>
      </c>
      <c r="D1195" s="25">
        <v>9</v>
      </c>
      <c r="E1195" s="25">
        <v>3</v>
      </c>
      <c r="F1195" s="28" t="s">
        <v>943</v>
      </c>
      <c r="G1195" s="2">
        <v>4.3</v>
      </c>
      <c r="H1195" s="65">
        <v>5</v>
      </c>
      <c r="I1195" s="27">
        <v>1.2</v>
      </c>
      <c r="J1195" s="26"/>
      <c r="K1195" s="64"/>
      <c r="L1195" s="6">
        <f t="shared" si="98"/>
        <v>1445.5589755087938</v>
      </c>
      <c r="M1195" s="6">
        <f t="shared" si="99"/>
        <v>1553.8269992537814</v>
      </c>
      <c r="N1195" s="74">
        <f t="shared" si="96"/>
        <v>108.26802374498766</v>
      </c>
      <c r="O1195" s="78">
        <f t="shared" si="97"/>
        <v>7.4896995265710642E-2</v>
      </c>
    </row>
    <row r="1196" spans="2:15" x14ac:dyDescent="0.2">
      <c r="B1196" s="81">
        <v>41545</v>
      </c>
      <c r="C1196" s="24" t="s">
        <v>30</v>
      </c>
      <c r="D1196" s="25">
        <v>3</v>
      </c>
      <c r="E1196" s="25">
        <v>10</v>
      </c>
      <c r="F1196" s="28" t="s">
        <v>1005</v>
      </c>
      <c r="G1196" s="2">
        <v>4.7</v>
      </c>
      <c r="H1196" s="65">
        <v>5.5</v>
      </c>
      <c r="I1196" s="27">
        <v>1.1000000000000001</v>
      </c>
      <c r="J1196" s="26">
        <v>3</v>
      </c>
      <c r="K1196" s="64"/>
      <c r="L1196" s="6">
        <f t="shared" si="98"/>
        <v>1446.6589755087937</v>
      </c>
      <c r="M1196" s="6">
        <f t="shared" si="99"/>
        <v>1553.8269992537814</v>
      </c>
      <c r="N1196" s="74">
        <f t="shared" si="96"/>
        <v>107.16802374498775</v>
      </c>
      <c r="O1196" s="78">
        <f t="shared" si="97"/>
        <v>7.4079672928650295E-2</v>
      </c>
    </row>
    <row r="1197" spans="2:15" x14ac:dyDescent="0.2">
      <c r="B1197" s="81">
        <v>41545</v>
      </c>
      <c r="C1197" s="24" t="s">
        <v>30</v>
      </c>
      <c r="D1197" s="25">
        <v>3</v>
      </c>
      <c r="E1197" s="25">
        <v>1</v>
      </c>
      <c r="F1197" s="28" t="s">
        <v>1006</v>
      </c>
      <c r="G1197" s="2">
        <v>4.9000000000000004</v>
      </c>
      <c r="H1197" s="65">
        <v>7.5</v>
      </c>
      <c r="I1197" s="27">
        <v>1</v>
      </c>
      <c r="J1197" s="26"/>
      <c r="K1197" s="64"/>
      <c r="L1197" s="6">
        <f t="shared" si="98"/>
        <v>1447.6589755087937</v>
      </c>
      <c r="M1197" s="6">
        <f t="shared" si="99"/>
        <v>1553.8269992537814</v>
      </c>
      <c r="N1197" s="74">
        <f t="shared" si="96"/>
        <v>106.16802374498775</v>
      </c>
      <c r="O1197" s="78">
        <f t="shared" si="97"/>
        <v>7.333773046077649E-2</v>
      </c>
    </row>
    <row r="1198" spans="2:15" x14ac:dyDescent="0.2">
      <c r="B1198" s="81">
        <v>41545</v>
      </c>
      <c r="C1198" s="24" t="s">
        <v>30</v>
      </c>
      <c r="D1198" s="25">
        <v>3</v>
      </c>
      <c r="E1198" s="25">
        <v>6</v>
      </c>
      <c r="F1198" s="28" t="s">
        <v>1007</v>
      </c>
      <c r="G1198" s="2">
        <v>5.5</v>
      </c>
      <c r="H1198" s="65">
        <v>51</v>
      </c>
      <c r="I1198" s="27">
        <v>0.9</v>
      </c>
      <c r="J1198" s="26"/>
      <c r="K1198" s="64"/>
      <c r="L1198" s="6">
        <f t="shared" si="98"/>
        <v>1448.5589755087938</v>
      </c>
      <c r="M1198" s="6">
        <f t="shared" si="99"/>
        <v>1553.8269992537814</v>
      </c>
      <c r="N1198" s="74">
        <f t="shared" si="96"/>
        <v>105.26802374498766</v>
      </c>
      <c r="O1198" s="78">
        <f t="shared" si="97"/>
        <v>7.2670858090546978E-2</v>
      </c>
    </row>
    <row r="1199" spans="2:15" x14ac:dyDescent="0.2">
      <c r="B1199" s="81">
        <v>41545</v>
      </c>
      <c r="C1199" s="24" t="s">
        <v>30</v>
      </c>
      <c r="D1199" s="25">
        <v>5</v>
      </c>
      <c r="E1199" s="25">
        <v>6</v>
      </c>
      <c r="F1199" s="28" t="s">
        <v>912</v>
      </c>
      <c r="G1199" s="2">
        <v>2.5</v>
      </c>
      <c r="H1199" s="65">
        <v>4</v>
      </c>
      <c r="I1199" s="27">
        <v>2</v>
      </c>
      <c r="J1199" s="26"/>
      <c r="K1199" s="64"/>
      <c r="L1199" s="6">
        <f t="shared" si="98"/>
        <v>1450.5589755087938</v>
      </c>
      <c r="M1199" s="6">
        <f t="shared" si="99"/>
        <v>1553.8269992537814</v>
      </c>
      <c r="N1199" s="74">
        <f t="shared" si="96"/>
        <v>103.26802374498766</v>
      </c>
      <c r="O1199" s="78">
        <f t="shared" si="97"/>
        <v>7.1191882225102684E-2</v>
      </c>
    </row>
    <row r="1200" spans="2:15" x14ac:dyDescent="0.2">
      <c r="B1200" s="81">
        <v>41545</v>
      </c>
      <c r="C1200" s="24" t="s">
        <v>30</v>
      </c>
      <c r="D1200" s="25">
        <v>5</v>
      </c>
      <c r="E1200" s="25">
        <v>5</v>
      </c>
      <c r="F1200" s="28" t="s">
        <v>276</v>
      </c>
      <c r="G1200" s="2">
        <v>4</v>
      </c>
      <c r="H1200" s="65">
        <v>10</v>
      </c>
      <c r="I1200" s="27">
        <v>1.3</v>
      </c>
      <c r="J1200" s="26">
        <v>2</v>
      </c>
      <c r="K1200" s="64"/>
      <c r="L1200" s="6">
        <f t="shared" si="98"/>
        <v>1451.8589755087937</v>
      </c>
      <c r="M1200" s="6">
        <f t="shared" si="99"/>
        <v>1553.8269992537814</v>
      </c>
      <c r="N1200" s="74">
        <f t="shared" si="96"/>
        <v>101.9680237449877</v>
      </c>
      <c r="O1200" s="78">
        <f t="shared" si="97"/>
        <v>7.0232732975496967E-2</v>
      </c>
    </row>
    <row r="1201" spans="2:15" x14ac:dyDescent="0.2">
      <c r="B1201" s="81">
        <v>41545</v>
      </c>
      <c r="C1201" s="24" t="s">
        <v>14</v>
      </c>
      <c r="D1201" s="25">
        <v>4</v>
      </c>
      <c r="E1201" s="25">
        <v>3</v>
      </c>
      <c r="F1201" s="28" t="s">
        <v>1008</v>
      </c>
      <c r="G1201" s="2">
        <v>3.8</v>
      </c>
      <c r="H1201" s="65">
        <v>16</v>
      </c>
      <c r="I1201" s="27">
        <v>1.3</v>
      </c>
      <c r="J1201" s="26"/>
      <c r="K1201" s="64"/>
      <c r="L1201" s="6">
        <f t="shared" si="98"/>
        <v>1453.1589755087937</v>
      </c>
      <c r="M1201" s="6">
        <f t="shared" si="99"/>
        <v>1553.8269992537814</v>
      </c>
      <c r="N1201" s="74">
        <f t="shared" si="96"/>
        <v>100.66802374498775</v>
      </c>
      <c r="O1201" s="78">
        <f t="shared" si="97"/>
        <v>6.9275299840983268E-2</v>
      </c>
    </row>
    <row r="1202" spans="2:15" x14ac:dyDescent="0.2">
      <c r="B1202" s="81">
        <v>41545</v>
      </c>
      <c r="C1202" s="24" t="s">
        <v>14</v>
      </c>
      <c r="D1202" s="25">
        <v>4</v>
      </c>
      <c r="E1202" s="25">
        <v>7</v>
      </c>
      <c r="F1202" s="28" t="s">
        <v>1009</v>
      </c>
      <c r="G1202" s="2">
        <v>5.7</v>
      </c>
      <c r="H1202" s="65">
        <v>13</v>
      </c>
      <c r="I1202" s="27">
        <v>0.9</v>
      </c>
      <c r="J1202" s="26">
        <v>2</v>
      </c>
      <c r="K1202" s="64"/>
      <c r="L1202" s="6">
        <f t="shared" si="98"/>
        <v>1454.0589755087938</v>
      </c>
      <c r="M1202" s="6">
        <f t="shared" si="99"/>
        <v>1553.8269992537814</v>
      </c>
      <c r="N1202" s="74">
        <f t="shared" si="96"/>
        <v>99.768023744987659</v>
      </c>
      <c r="O1202" s="78">
        <f t="shared" si="97"/>
        <v>6.8613464395471002E-2</v>
      </c>
    </row>
    <row r="1203" spans="2:15" x14ac:dyDescent="0.2">
      <c r="B1203" s="81">
        <v>41545</v>
      </c>
      <c r="C1203" s="24" t="s">
        <v>30</v>
      </c>
      <c r="D1203" s="25">
        <v>6</v>
      </c>
      <c r="E1203" s="25">
        <v>5</v>
      </c>
      <c r="F1203" s="28" t="s">
        <v>1010</v>
      </c>
      <c r="G1203" s="2">
        <v>3.3</v>
      </c>
      <c r="H1203" s="65">
        <v>8.5</v>
      </c>
      <c r="I1203" s="27">
        <v>1.5</v>
      </c>
      <c r="J1203" s="26">
        <v>1</v>
      </c>
      <c r="K1203" s="64">
        <v>12.75</v>
      </c>
      <c r="L1203" s="6">
        <f t="shared" si="98"/>
        <v>1455.5589755087938</v>
      </c>
      <c r="M1203" s="6">
        <f t="shared" si="99"/>
        <v>1566.5769992537814</v>
      </c>
      <c r="N1203" s="74">
        <f t="shared" si="96"/>
        <v>111.01802374498766</v>
      </c>
      <c r="O1203" s="78">
        <f t="shared" si="97"/>
        <v>7.6271745503256619E-2</v>
      </c>
    </row>
    <row r="1204" spans="2:15" x14ac:dyDescent="0.2">
      <c r="B1204" s="81">
        <v>41545</v>
      </c>
      <c r="C1204" s="24" t="s">
        <v>14</v>
      </c>
      <c r="D1204" s="25">
        <v>5</v>
      </c>
      <c r="E1204" s="25">
        <v>4</v>
      </c>
      <c r="F1204" s="28" t="s">
        <v>1011</v>
      </c>
      <c r="G1204" s="2">
        <v>5.5</v>
      </c>
      <c r="H1204" s="65">
        <v>7</v>
      </c>
      <c r="I1204" s="27">
        <v>0.9</v>
      </c>
      <c r="J1204" s="26"/>
      <c r="K1204" s="64"/>
      <c r="L1204" s="6">
        <f t="shared" si="98"/>
        <v>1456.4589755087939</v>
      </c>
      <c r="M1204" s="6">
        <f t="shared" si="99"/>
        <v>1566.5769992537814</v>
      </c>
      <c r="N1204" s="74">
        <f t="shared" si="96"/>
        <v>110.11802374498757</v>
      </c>
      <c r="O1204" s="78">
        <f t="shared" si="97"/>
        <v>7.5606677288331689E-2</v>
      </c>
    </row>
    <row r="1205" spans="2:15" x14ac:dyDescent="0.2">
      <c r="B1205" s="81">
        <v>41545</v>
      </c>
      <c r="C1205" s="24" t="s">
        <v>30</v>
      </c>
      <c r="D1205" s="25">
        <v>7</v>
      </c>
      <c r="E1205" s="25">
        <v>9</v>
      </c>
      <c r="F1205" s="28" t="s">
        <v>842</v>
      </c>
      <c r="G1205" s="2">
        <v>3.6</v>
      </c>
      <c r="H1205" s="65">
        <v>7</v>
      </c>
      <c r="I1205" s="27">
        <v>1.4</v>
      </c>
      <c r="J1205" s="26"/>
      <c r="K1205" s="64"/>
      <c r="L1205" s="6">
        <f t="shared" si="98"/>
        <v>1457.8589755087939</v>
      </c>
      <c r="M1205" s="6">
        <f t="shared" si="99"/>
        <v>1566.5769992537814</v>
      </c>
      <c r="N1205" s="74">
        <f t="shared" si="96"/>
        <v>108.71802374498748</v>
      </c>
      <c r="O1205" s="78">
        <f t="shared" si="97"/>
        <v>7.457375889670316E-2</v>
      </c>
    </row>
    <row r="1206" spans="2:15" x14ac:dyDescent="0.2">
      <c r="B1206" s="81">
        <v>41545</v>
      </c>
      <c r="C1206" s="24" t="s">
        <v>30</v>
      </c>
      <c r="D1206" s="25">
        <v>7</v>
      </c>
      <c r="E1206" s="25">
        <v>5</v>
      </c>
      <c r="F1206" s="28" t="s">
        <v>1012</v>
      </c>
      <c r="G1206" s="2">
        <v>3.8</v>
      </c>
      <c r="H1206" s="65">
        <v>4.4000000000000004</v>
      </c>
      <c r="I1206" s="27">
        <v>1.3</v>
      </c>
      <c r="J1206" s="26">
        <v>1</v>
      </c>
      <c r="K1206" s="64">
        <v>5.7200000000000006</v>
      </c>
      <c r="L1206" s="6">
        <f t="shared" si="98"/>
        <v>1459.1589755087939</v>
      </c>
      <c r="M1206" s="6">
        <f t="shared" si="99"/>
        <v>1572.2969992537815</v>
      </c>
      <c r="N1206" s="74">
        <f t="shared" si="96"/>
        <v>113.13802374498755</v>
      </c>
      <c r="O1206" s="78">
        <f t="shared" si="97"/>
        <v>7.7536461512384192E-2</v>
      </c>
    </row>
    <row r="1207" spans="2:15" x14ac:dyDescent="0.2">
      <c r="B1207" s="81">
        <v>41545</v>
      </c>
      <c r="C1207" s="24" t="s">
        <v>14</v>
      </c>
      <c r="D1207" s="25">
        <v>6</v>
      </c>
      <c r="E1207" s="25">
        <v>5</v>
      </c>
      <c r="F1207" s="28" t="s">
        <v>1013</v>
      </c>
      <c r="G1207" s="2">
        <v>1.9</v>
      </c>
      <c r="H1207" s="65">
        <v>3.8</v>
      </c>
      <c r="I1207" s="27">
        <v>2.6</v>
      </c>
      <c r="J1207" s="26">
        <v>2</v>
      </c>
      <c r="K1207" s="64"/>
      <c r="L1207" s="6">
        <f t="shared" si="98"/>
        <v>1461.7589755087938</v>
      </c>
      <c r="M1207" s="6">
        <f t="shared" si="99"/>
        <v>1572.2969992537815</v>
      </c>
      <c r="N1207" s="74">
        <f t="shared" si="96"/>
        <v>110.53802374498764</v>
      </c>
      <c r="O1207" s="78">
        <f t="shared" si="97"/>
        <v>7.5619870031249661E-2</v>
      </c>
    </row>
    <row r="1208" spans="2:15" x14ac:dyDescent="0.2">
      <c r="B1208" s="81">
        <v>41545</v>
      </c>
      <c r="C1208" s="24" t="s">
        <v>30</v>
      </c>
      <c r="D1208" s="25">
        <v>8</v>
      </c>
      <c r="E1208" s="25">
        <v>7</v>
      </c>
      <c r="F1208" s="28" t="s">
        <v>1014</v>
      </c>
      <c r="G1208" s="2">
        <v>5.2</v>
      </c>
      <c r="H1208" s="65">
        <v>9</v>
      </c>
      <c r="I1208" s="27">
        <v>1</v>
      </c>
      <c r="J1208" s="26">
        <v>3</v>
      </c>
      <c r="K1208" s="64"/>
      <c r="L1208" s="6">
        <f t="shared" si="98"/>
        <v>1462.7589755087938</v>
      </c>
      <c r="M1208" s="6">
        <f t="shared" si="99"/>
        <v>1572.2969992537815</v>
      </c>
      <c r="N1208" s="74">
        <f t="shared" si="96"/>
        <v>109.53802374498764</v>
      </c>
      <c r="O1208" s="78">
        <f t="shared" si="97"/>
        <v>7.4884533664807532E-2</v>
      </c>
    </row>
    <row r="1209" spans="2:15" x14ac:dyDescent="0.2">
      <c r="B1209" s="81">
        <v>41545</v>
      </c>
      <c r="C1209" s="24" t="s">
        <v>30</v>
      </c>
      <c r="D1209" s="25">
        <v>8</v>
      </c>
      <c r="E1209" s="25">
        <v>1</v>
      </c>
      <c r="F1209" s="28" t="s">
        <v>964</v>
      </c>
      <c r="G1209" s="2">
        <v>5.5</v>
      </c>
      <c r="H1209" s="65">
        <v>21</v>
      </c>
      <c r="I1209" s="27">
        <v>0.9</v>
      </c>
      <c r="J1209" s="26"/>
      <c r="K1209" s="64"/>
      <c r="L1209" s="6">
        <f t="shared" si="98"/>
        <v>1463.6589755087939</v>
      </c>
      <c r="M1209" s="6">
        <f t="shared" si="99"/>
        <v>1572.2969992537815</v>
      </c>
      <c r="N1209" s="74">
        <f t="shared" si="96"/>
        <v>108.63802374498755</v>
      </c>
      <c r="O1209" s="78">
        <f t="shared" si="97"/>
        <v>7.4223590032113207E-2</v>
      </c>
    </row>
    <row r="1210" spans="2:15" x14ac:dyDescent="0.2">
      <c r="B1210" s="81">
        <v>41545</v>
      </c>
      <c r="C1210" s="24" t="s">
        <v>14</v>
      </c>
      <c r="D1210" s="25">
        <v>7</v>
      </c>
      <c r="E1210" s="25">
        <v>4</v>
      </c>
      <c r="F1210" s="28" t="s">
        <v>138</v>
      </c>
      <c r="G1210" s="2">
        <v>3.6</v>
      </c>
      <c r="H1210" s="65">
        <v>8</v>
      </c>
      <c r="I1210" s="27">
        <v>1.4</v>
      </c>
      <c r="J1210" s="26"/>
      <c r="K1210" s="64"/>
      <c r="L1210" s="6">
        <f t="shared" si="98"/>
        <v>1465.058975508794</v>
      </c>
      <c r="M1210" s="6">
        <f t="shared" si="99"/>
        <v>1572.2969992537815</v>
      </c>
      <c r="N1210" s="74">
        <f t="shared" si="96"/>
        <v>107.23802374498746</v>
      </c>
      <c r="O1210" s="78">
        <f t="shared" si="97"/>
        <v>7.319706956352745E-2</v>
      </c>
    </row>
    <row r="1211" spans="2:15" x14ac:dyDescent="0.2">
      <c r="B1211" s="81">
        <v>41545</v>
      </c>
      <c r="C1211" s="24" t="s">
        <v>14</v>
      </c>
      <c r="D1211" s="25">
        <v>7</v>
      </c>
      <c r="E1211" s="25">
        <v>12</v>
      </c>
      <c r="F1211" s="28" t="s">
        <v>1015</v>
      </c>
      <c r="G1211" s="2">
        <v>5.3</v>
      </c>
      <c r="H1211" s="65">
        <v>11</v>
      </c>
      <c r="I1211" s="27">
        <v>0.9</v>
      </c>
      <c r="J1211" s="26">
        <v>3</v>
      </c>
      <c r="K1211" s="64"/>
      <c r="L1211" s="6">
        <f t="shared" si="98"/>
        <v>1465.9589755087941</v>
      </c>
      <c r="M1211" s="6">
        <f t="shared" si="99"/>
        <v>1572.2969992537815</v>
      </c>
      <c r="N1211" s="74">
        <f t="shared" si="96"/>
        <v>106.33802374498737</v>
      </c>
      <c r="O1211" s="78">
        <f t="shared" si="97"/>
        <v>7.2538198900197984E-2</v>
      </c>
    </row>
    <row r="1212" spans="2:15" x14ac:dyDescent="0.2">
      <c r="B1212" s="81">
        <v>41545</v>
      </c>
      <c r="C1212" s="24" t="s">
        <v>19</v>
      </c>
      <c r="D1212" s="25">
        <v>7</v>
      </c>
      <c r="E1212" s="25">
        <v>3</v>
      </c>
      <c r="F1212" s="28" t="s">
        <v>1016</v>
      </c>
      <c r="G1212" s="2">
        <v>3.5</v>
      </c>
      <c r="H1212" s="65">
        <v>8</v>
      </c>
      <c r="I1212" s="27">
        <v>1.4</v>
      </c>
      <c r="J1212" s="26"/>
      <c r="K1212" s="64"/>
      <c r="L1212" s="6">
        <f t="shared" si="98"/>
        <v>1467.3589755087942</v>
      </c>
      <c r="M1212" s="6">
        <f t="shared" si="99"/>
        <v>1572.2969992537815</v>
      </c>
      <c r="N1212" s="74">
        <f t="shared" si="96"/>
        <v>104.93802374498728</v>
      </c>
      <c r="O1212" s="78">
        <f t="shared" si="97"/>
        <v>7.1514895466258291E-2</v>
      </c>
    </row>
    <row r="1213" spans="2:15" x14ac:dyDescent="0.2">
      <c r="B1213" s="81">
        <v>41545</v>
      </c>
      <c r="C1213" s="24" t="s">
        <v>19</v>
      </c>
      <c r="D1213" s="25">
        <v>8</v>
      </c>
      <c r="E1213" s="25">
        <v>6</v>
      </c>
      <c r="F1213" s="28" t="s">
        <v>134</v>
      </c>
      <c r="G1213" s="2">
        <v>3.7</v>
      </c>
      <c r="H1213" s="65">
        <v>8.5</v>
      </c>
      <c r="I1213" s="27">
        <v>1.4</v>
      </c>
      <c r="J1213" s="26">
        <v>1</v>
      </c>
      <c r="K1213" s="64">
        <v>11.899999999999999</v>
      </c>
      <c r="L1213" s="6">
        <f t="shared" si="98"/>
        <v>1468.7589755087943</v>
      </c>
      <c r="M1213" s="6">
        <f t="shared" si="99"/>
        <v>1584.1969992537815</v>
      </c>
      <c r="N1213" s="74">
        <f t="shared" si="96"/>
        <v>115.43802374498728</v>
      </c>
      <c r="O1213" s="78">
        <f t="shared" si="97"/>
        <v>7.8595620976544683E-2</v>
      </c>
    </row>
    <row r="1214" spans="2:15" x14ac:dyDescent="0.2">
      <c r="B1214" s="81">
        <v>41545</v>
      </c>
      <c r="C1214" s="24" t="s">
        <v>19</v>
      </c>
      <c r="D1214" s="25">
        <v>8</v>
      </c>
      <c r="E1214" s="25">
        <v>2</v>
      </c>
      <c r="F1214" s="28" t="s">
        <v>1017</v>
      </c>
      <c r="G1214" s="2">
        <v>4</v>
      </c>
      <c r="H1214" s="65">
        <v>6</v>
      </c>
      <c r="I1214" s="27">
        <v>1.3</v>
      </c>
      <c r="J1214" s="26"/>
      <c r="K1214" s="64"/>
      <c r="L1214" s="6">
        <f t="shared" si="98"/>
        <v>1470.0589755087942</v>
      </c>
      <c r="M1214" s="6">
        <f t="shared" si="99"/>
        <v>1584.1969992537815</v>
      </c>
      <c r="N1214" s="74">
        <f t="shared" si="96"/>
        <v>114.13802374498732</v>
      </c>
      <c r="O1214" s="78">
        <f t="shared" si="97"/>
        <v>7.7641799170324863E-2</v>
      </c>
    </row>
    <row r="1215" spans="2:15" x14ac:dyDescent="0.2">
      <c r="B1215" s="81">
        <v>41545</v>
      </c>
      <c r="C1215" s="24" t="s">
        <v>372</v>
      </c>
      <c r="D1215" s="25">
        <v>8</v>
      </c>
      <c r="E1215" s="25">
        <v>11</v>
      </c>
      <c r="F1215" s="28" t="s">
        <v>1018</v>
      </c>
      <c r="G1215" s="2">
        <v>4.8</v>
      </c>
      <c r="H1215" s="65">
        <v>10</v>
      </c>
      <c r="I1215" s="27">
        <v>1</v>
      </c>
      <c r="J1215" s="26"/>
      <c r="K1215" s="64"/>
      <c r="L1215" s="6">
        <f t="shared" si="98"/>
        <v>1471.0589755087942</v>
      </c>
      <c r="M1215" s="6">
        <f t="shared" si="99"/>
        <v>1584.1969992537815</v>
      </c>
      <c r="N1215" s="74">
        <f t="shared" si="96"/>
        <v>113.13802374498732</v>
      </c>
      <c r="O1215" s="78">
        <f t="shared" si="97"/>
        <v>7.6909237242413303E-2</v>
      </c>
    </row>
    <row r="1216" spans="2:15" x14ac:dyDescent="0.2">
      <c r="B1216" s="81">
        <v>41549</v>
      </c>
      <c r="C1216" s="24" t="s">
        <v>372</v>
      </c>
      <c r="D1216" s="25">
        <v>3</v>
      </c>
      <c r="E1216" s="25">
        <v>3</v>
      </c>
      <c r="F1216" s="28" t="s">
        <v>1019</v>
      </c>
      <c r="G1216" s="2">
        <v>3.9</v>
      </c>
      <c r="H1216" s="65">
        <v>6.5</v>
      </c>
      <c r="I1216" s="27">
        <v>1.3</v>
      </c>
      <c r="J1216" s="26">
        <v>3</v>
      </c>
      <c r="K1216" s="64"/>
      <c r="L1216" s="6">
        <f t="shared" si="98"/>
        <v>1472.3589755087942</v>
      </c>
      <c r="M1216" s="6">
        <f t="shared" si="99"/>
        <v>1584.1969992537815</v>
      </c>
      <c r="N1216" s="74">
        <f t="shared" si="96"/>
        <v>111.83802374498737</v>
      </c>
      <c r="O1216" s="78">
        <f t="shared" si="97"/>
        <v>7.5958394389751438E-2</v>
      </c>
    </row>
    <row r="1217" spans="2:15" x14ac:dyDescent="0.2">
      <c r="B1217" s="81">
        <v>41549</v>
      </c>
      <c r="C1217" s="24" t="s">
        <v>372</v>
      </c>
      <c r="D1217" s="25">
        <v>3</v>
      </c>
      <c r="E1217" s="25">
        <v>5</v>
      </c>
      <c r="F1217" s="28" t="s">
        <v>1020</v>
      </c>
      <c r="G1217" s="2">
        <v>4.5</v>
      </c>
      <c r="H1217" s="65">
        <v>13</v>
      </c>
      <c r="I1217" s="27">
        <v>1.1000000000000001</v>
      </c>
      <c r="J1217" s="26"/>
      <c r="K1217" s="64"/>
      <c r="L1217" s="6">
        <f t="shared" si="98"/>
        <v>1473.4589755087941</v>
      </c>
      <c r="M1217" s="6">
        <f t="shared" si="99"/>
        <v>1584.1969992537815</v>
      </c>
      <c r="N1217" s="74">
        <f t="shared" si="96"/>
        <v>110.73802374498746</v>
      </c>
      <c r="O1217" s="78">
        <f t="shared" si="97"/>
        <v>7.5155145535523965E-2</v>
      </c>
    </row>
    <row r="1218" spans="2:15" x14ac:dyDescent="0.2">
      <c r="B1218" s="81">
        <v>41549</v>
      </c>
      <c r="C1218" s="24" t="s">
        <v>30</v>
      </c>
      <c r="D1218" s="25">
        <v>7</v>
      </c>
      <c r="E1218" s="25">
        <v>9</v>
      </c>
      <c r="F1218" s="28" t="s">
        <v>1021</v>
      </c>
      <c r="G1218" s="2">
        <v>3.6</v>
      </c>
      <c r="H1218" s="65">
        <v>7</v>
      </c>
      <c r="I1218" s="27">
        <v>1.4</v>
      </c>
      <c r="J1218" s="26">
        <v>2</v>
      </c>
      <c r="K1218" s="64"/>
      <c r="L1218" s="6">
        <f t="shared" si="98"/>
        <v>1474.8589755087942</v>
      </c>
      <c r="M1218" s="6">
        <f t="shared" si="99"/>
        <v>1584.1969992537815</v>
      </c>
      <c r="N1218" s="74">
        <f t="shared" si="96"/>
        <v>109.33802374498737</v>
      </c>
      <c r="O1218" s="78">
        <f t="shared" si="97"/>
        <v>7.4134561717853834E-2</v>
      </c>
    </row>
    <row r="1219" spans="2:15" x14ac:dyDescent="0.2">
      <c r="B1219" s="81">
        <v>41549</v>
      </c>
      <c r="C1219" s="24" t="s">
        <v>154</v>
      </c>
      <c r="D1219" s="25">
        <v>7</v>
      </c>
      <c r="E1219" s="25">
        <v>6</v>
      </c>
      <c r="F1219" s="28" t="s">
        <v>996</v>
      </c>
      <c r="G1219" s="2">
        <v>3.3</v>
      </c>
      <c r="H1219" s="65">
        <v>5</v>
      </c>
      <c r="I1219" s="27">
        <v>1.5</v>
      </c>
      <c r="J1219" s="26">
        <v>3</v>
      </c>
      <c r="K1219" s="64"/>
      <c r="L1219" s="6">
        <f t="shared" si="98"/>
        <v>1476.3589755087942</v>
      </c>
      <c r="M1219" s="6">
        <f t="shared" si="99"/>
        <v>1584.1969992537815</v>
      </c>
      <c r="N1219" s="74">
        <f t="shared" si="96"/>
        <v>107.83802374498737</v>
      </c>
      <c r="O1219" s="78">
        <f t="shared" si="97"/>
        <v>7.3043226975216785E-2</v>
      </c>
    </row>
    <row r="1220" spans="2:15" x14ac:dyDescent="0.2">
      <c r="B1220" s="81">
        <v>41549</v>
      </c>
      <c r="C1220" s="24" t="s">
        <v>372</v>
      </c>
      <c r="D1220" s="25">
        <v>8</v>
      </c>
      <c r="E1220" s="25">
        <v>7</v>
      </c>
      <c r="F1220" s="28" t="s">
        <v>1022</v>
      </c>
      <c r="G1220" s="2">
        <v>5.0999999999999996</v>
      </c>
      <c r="H1220" s="65">
        <v>9</v>
      </c>
      <c r="I1220" s="27">
        <v>1</v>
      </c>
      <c r="J1220" s="26"/>
      <c r="K1220" s="64"/>
      <c r="L1220" s="6">
        <f t="shared" si="98"/>
        <v>1477.3589755087942</v>
      </c>
      <c r="M1220" s="6">
        <f t="shared" si="99"/>
        <v>1584.1969992537815</v>
      </c>
      <c r="N1220" s="74">
        <f t="shared" ref="N1220:N1283" si="100">M1220-L1220</f>
        <v>106.83802374498737</v>
      </c>
      <c r="O1220" s="78">
        <f t="shared" ref="O1220:O1283" si="101">N1220/L1220</f>
        <v>7.2316901657698288E-2</v>
      </c>
    </row>
    <row r="1221" spans="2:15" x14ac:dyDescent="0.2">
      <c r="B1221" s="81">
        <v>41549</v>
      </c>
      <c r="C1221" s="24" t="s">
        <v>372</v>
      </c>
      <c r="D1221" s="25">
        <v>8</v>
      </c>
      <c r="E1221" s="25">
        <v>1</v>
      </c>
      <c r="F1221" s="28" t="s">
        <v>1023</v>
      </c>
      <c r="G1221" s="2">
        <v>5.2</v>
      </c>
      <c r="H1221" s="65">
        <v>6.5</v>
      </c>
      <c r="I1221" s="27">
        <v>1</v>
      </c>
      <c r="J1221" s="26">
        <v>1</v>
      </c>
      <c r="K1221" s="64">
        <v>6.5</v>
      </c>
      <c r="L1221" s="6">
        <f t="shared" ref="L1221:L1284" si="102">L1220+I1221</f>
        <v>1478.3589755087942</v>
      </c>
      <c r="M1221" s="6">
        <f t="shared" ref="M1221:M1284" si="103">M1220+K1221</f>
        <v>1590.6969992537815</v>
      </c>
      <c r="N1221" s="74">
        <f t="shared" si="100"/>
        <v>112.33802374498737</v>
      </c>
      <c r="O1221" s="78">
        <f t="shared" si="101"/>
        <v>7.59883259790302E-2</v>
      </c>
    </row>
    <row r="1222" spans="2:15" x14ac:dyDescent="0.2">
      <c r="B1222" s="81">
        <v>41549</v>
      </c>
      <c r="C1222" s="24" t="s">
        <v>372</v>
      </c>
      <c r="D1222" s="25">
        <v>8</v>
      </c>
      <c r="E1222" s="25">
        <v>6</v>
      </c>
      <c r="F1222" s="28" t="s">
        <v>1024</v>
      </c>
      <c r="G1222" s="2">
        <v>5.2</v>
      </c>
      <c r="H1222" s="65">
        <v>34</v>
      </c>
      <c r="I1222" s="27">
        <v>1</v>
      </c>
      <c r="J1222" s="26"/>
      <c r="K1222" s="64"/>
      <c r="L1222" s="6">
        <f t="shared" si="102"/>
        <v>1479.3589755087942</v>
      </c>
      <c r="M1222" s="6">
        <f t="shared" si="103"/>
        <v>1590.6969992537815</v>
      </c>
      <c r="N1222" s="74">
        <f t="shared" si="100"/>
        <v>111.33802374498737</v>
      </c>
      <c r="O1222" s="78">
        <f t="shared" si="101"/>
        <v>7.5260991813494771E-2</v>
      </c>
    </row>
    <row r="1223" spans="2:15" x14ac:dyDescent="0.2">
      <c r="B1223" s="81">
        <v>41552</v>
      </c>
      <c r="C1223" s="24" t="s">
        <v>17</v>
      </c>
      <c r="D1223" s="25">
        <v>2</v>
      </c>
      <c r="E1223" s="25">
        <v>1</v>
      </c>
      <c r="F1223" s="28" t="s">
        <v>983</v>
      </c>
      <c r="G1223" s="2">
        <v>3.5</v>
      </c>
      <c r="H1223" s="65">
        <v>6</v>
      </c>
      <c r="I1223" s="27">
        <v>1.4</v>
      </c>
      <c r="J1223" s="26"/>
      <c r="K1223" s="64"/>
      <c r="L1223" s="6">
        <f t="shared" si="102"/>
        <v>1480.7589755087943</v>
      </c>
      <c r="M1223" s="6">
        <f t="shared" si="103"/>
        <v>1590.6969992537815</v>
      </c>
      <c r="N1223" s="74">
        <f t="shared" si="100"/>
        <v>109.93802374498728</v>
      </c>
      <c r="O1223" s="78">
        <f t="shared" si="101"/>
        <v>7.4244374380518049E-2</v>
      </c>
    </row>
    <row r="1224" spans="2:15" x14ac:dyDescent="0.2">
      <c r="B1224" s="81">
        <v>41552</v>
      </c>
      <c r="C1224" s="24" t="s">
        <v>17</v>
      </c>
      <c r="D1224" s="25">
        <v>2</v>
      </c>
      <c r="E1224" s="25">
        <v>5</v>
      </c>
      <c r="F1224" s="28" t="s">
        <v>1025</v>
      </c>
      <c r="G1224" s="2">
        <v>5</v>
      </c>
      <c r="H1224" s="65">
        <v>7.5</v>
      </c>
      <c r="I1224" s="27">
        <v>1</v>
      </c>
      <c r="J1224" s="26"/>
      <c r="K1224" s="64"/>
      <c r="L1224" s="6">
        <f t="shared" si="102"/>
        <v>1481.7589755087943</v>
      </c>
      <c r="M1224" s="6">
        <f t="shared" si="103"/>
        <v>1590.6969992537815</v>
      </c>
      <c r="N1224" s="74">
        <f t="shared" si="100"/>
        <v>108.93802374498728</v>
      </c>
      <c r="O1224" s="78">
        <f t="shared" si="101"/>
        <v>7.3519395222546927E-2</v>
      </c>
    </row>
    <row r="1225" spans="2:15" x14ac:dyDescent="0.2">
      <c r="B1225" s="81">
        <v>41552</v>
      </c>
      <c r="C1225" s="24" t="s">
        <v>17</v>
      </c>
      <c r="D1225" s="25">
        <v>2</v>
      </c>
      <c r="E1225" s="25">
        <v>12</v>
      </c>
      <c r="F1225" s="28" t="s">
        <v>1026</v>
      </c>
      <c r="G1225" s="2">
        <v>5.9</v>
      </c>
      <c r="H1225" s="65">
        <v>8</v>
      </c>
      <c r="I1225" s="27">
        <v>0.8</v>
      </c>
      <c r="J1225" s="26"/>
      <c r="K1225" s="64"/>
      <c r="L1225" s="6">
        <f t="shared" si="102"/>
        <v>1482.5589755087942</v>
      </c>
      <c r="M1225" s="6">
        <f t="shared" si="103"/>
        <v>1590.6969992537815</v>
      </c>
      <c r="N1225" s="74">
        <f t="shared" si="100"/>
        <v>108.13802374498732</v>
      </c>
      <c r="O1225" s="78">
        <f t="shared" si="101"/>
        <v>7.2940116063764548E-2</v>
      </c>
    </row>
    <row r="1226" spans="2:15" x14ac:dyDescent="0.2">
      <c r="B1226" s="81">
        <v>41552</v>
      </c>
      <c r="C1226" s="24" t="s">
        <v>17</v>
      </c>
      <c r="D1226" s="25">
        <v>3</v>
      </c>
      <c r="E1226" s="25">
        <v>14</v>
      </c>
      <c r="F1226" s="28" t="s">
        <v>1027</v>
      </c>
      <c r="G1226" s="2">
        <v>5.8</v>
      </c>
      <c r="H1226" s="65">
        <v>17</v>
      </c>
      <c r="I1226" s="27">
        <v>0.9</v>
      </c>
      <c r="J1226" s="26"/>
      <c r="K1226" s="64"/>
      <c r="L1226" s="6">
        <f t="shared" si="102"/>
        <v>1483.4589755087943</v>
      </c>
      <c r="M1226" s="6">
        <f t="shared" si="103"/>
        <v>1590.6969992537815</v>
      </c>
      <c r="N1226" s="74">
        <f t="shared" si="100"/>
        <v>107.23802374498723</v>
      </c>
      <c r="O1226" s="78">
        <f t="shared" si="101"/>
        <v>7.228917382646656E-2</v>
      </c>
    </row>
    <row r="1227" spans="2:15" x14ac:dyDescent="0.2">
      <c r="B1227" s="81">
        <v>41552</v>
      </c>
      <c r="C1227" s="24" t="s">
        <v>17</v>
      </c>
      <c r="D1227" s="25">
        <v>3</v>
      </c>
      <c r="E1227" s="25">
        <v>6</v>
      </c>
      <c r="F1227" s="28" t="s">
        <v>1028</v>
      </c>
      <c r="G1227" s="2">
        <v>6</v>
      </c>
      <c r="H1227" s="65">
        <v>11</v>
      </c>
      <c r="I1227" s="27">
        <v>0.8</v>
      </c>
      <c r="J1227" s="26"/>
      <c r="K1227" s="64"/>
      <c r="L1227" s="6">
        <f t="shared" si="102"/>
        <v>1484.2589755087943</v>
      </c>
      <c r="M1227" s="6">
        <f t="shared" si="103"/>
        <v>1590.6969992537815</v>
      </c>
      <c r="N1227" s="74">
        <f t="shared" si="100"/>
        <v>106.43802374498728</v>
      </c>
      <c r="O1227" s="78">
        <f t="shared" si="101"/>
        <v>7.1711221223035568E-2</v>
      </c>
    </row>
    <row r="1228" spans="2:15" x14ac:dyDescent="0.2">
      <c r="B1228" s="81">
        <v>41552</v>
      </c>
      <c r="C1228" s="24" t="s">
        <v>17</v>
      </c>
      <c r="D1228" s="25">
        <v>5</v>
      </c>
      <c r="E1228" s="25">
        <v>3</v>
      </c>
      <c r="F1228" s="28" t="s">
        <v>21</v>
      </c>
      <c r="G1228" s="2">
        <v>5.6</v>
      </c>
      <c r="H1228" s="65">
        <v>9</v>
      </c>
      <c r="I1228" s="27">
        <v>0.9</v>
      </c>
      <c r="J1228" s="26">
        <v>2</v>
      </c>
      <c r="K1228" s="64"/>
      <c r="L1228" s="6">
        <f t="shared" si="102"/>
        <v>1485.1589755087944</v>
      </c>
      <c r="M1228" s="6">
        <f t="shared" si="103"/>
        <v>1590.6969992537815</v>
      </c>
      <c r="N1228" s="74">
        <f t="shared" si="100"/>
        <v>105.53802374498719</v>
      </c>
      <c r="O1228" s="78">
        <f t="shared" si="101"/>
        <v>7.106176879739852E-2</v>
      </c>
    </row>
    <row r="1229" spans="2:15" x14ac:dyDescent="0.2">
      <c r="B1229" s="81">
        <v>41552</v>
      </c>
      <c r="C1229" s="24" t="s">
        <v>242</v>
      </c>
      <c r="D1229" s="25">
        <v>6</v>
      </c>
      <c r="E1229" s="25">
        <v>4</v>
      </c>
      <c r="F1229" s="28" t="s">
        <v>1029</v>
      </c>
      <c r="G1229" s="2">
        <v>2.1</v>
      </c>
      <c r="H1229" s="65">
        <v>3.6</v>
      </c>
      <c r="I1229" s="27">
        <v>2.4</v>
      </c>
      <c r="J1229" s="26">
        <v>1</v>
      </c>
      <c r="K1229" s="64">
        <v>8.64</v>
      </c>
      <c r="L1229" s="6">
        <f t="shared" si="102"/>
        <v>1487.5589755087944</v>
      </c>
      <c r="M1229" s="6">
        <f t="shared" si="103"/>
        <v>1599.3369992537816</v>
      </c>
      <c r="N1229" s="74">
        <f t="shared" si="100"/>
        <v>111.77802374498719</v>
      </c>
      <c r="O1229" s="78">
        <f t="shared" si="101"/>
        <v>7.5141910731139516E-2</v>
      </c>
    </row>
    <row r="1230" spans="2:15" x14ac:dyDescent="0.2">
      <c r="B1230" s="81">
        <v>41552</v>
      </c>
      <c r="C1230" s="24" t="s">
        <v>17</v>
      </c>
      <c r="D1230" s="25">
        <v>7</v>
      </c>
      <c r="E1230" s="25">
        <v>4</v>
      </c>
      <c r="F1230" s="28" t="s">
        <v>1030</v>
      </c>
      <c r="G1230" s="2">
        <v>2.2999999999999998</v>
      </c>
      <c r="H1230" s="65">
        <v>6</v>
      </c>
      <c r="I1230" s="27">
        <v>2.2000000000000002</v>
      </c>
      <c r="J1230" s="26"/>
      <c r="K1230" s="64"/>
      <c r="L1230" s="6">
        <f t="shared" si="102"/>
        <v>1489.7589755087945</v>
      </c>
      <c r="M1230" s="6">
        <f t="shared" si="103"/>
        <v>1599.3369992537816</v>
      </c>
      <c r="N1230" s="74">
        <f t="shared" si="100"/>
        <v>109.57802374498715</v>
      </c>
      <c r="O1230" s="78">
        <f t="shared" si="101"/>
        <v>7.3554196045412773E-2</v>
      </c>
    </row>
    <row r="1231" spans="2:15" x14ac:dyDescent="0.2">
      <c r="B1231" s="81">
        <v>41552</v>
      </c>
      <c r="C1231" s="24" t="s">
        <v>17</v>
      </c>
      <c r="D1231" s="25">
        <v>8</v>
      </c>
      <c r="E1231" s="25">
        <v>16</v>
      </c>
      <c r="F1231" s="28" t="s">
        <v>243</v>
      </c>
      <c r="G1231" s="2">
        <v>5</v>
      </c>
      <c r="H1231" s="65">
        <v>9</v>
      </c>
      <c r="I1231" s="27">
        <v>1</v>
      </c>
      <c r="J1231" s="26"/>
      <c r="K1231" s="64"/>
      <c r="L1231" s="6">
        <f t="shared" si="102"/>
        <v>1490.7589755087945</v>
      </c>
      <c r="M1231" s="6">
        <f t="shared" si="103"/>
        <v>1599.3369992537816</v>
      </c>
      <c r="N1231" s="74">
        <f t="shared" si="100"/>
        <v>108.57802374498715</v>
      </c>
      <c r="O1231" s="78">
        <f t="shared" si="101"/>
        <v>7.2834056697817021E-2</v>
      </c>
    </row>
    <row r="1232" spans="2:15" x14ac:dyDescent="0.2">
      <c r="B1232" s="81">
        <v>41552</v>
      </c>
      <c r="C1232" s="24" t="s">
        <v>17</v>
      </c>
      <c r="D1232" s="25">
        <v>9</v>
      </c>
      <c r="E1232" s="25">
        <v>1</v>
      </c>
      <c r="F1232" s="28" t="s">
        <v>1031</v>
      </c>
      <c r="G1232" s="2">
        <v>5.2</v>
      </c>
      <c r="H1232" s="65">
        <v>12</v>
      </c>
      <c r="I1232" s="27">
        <v>1</v>
      </c>
      <c r="J1232" s="26">
        <v>2</v>
      </c>
      <c r="K1232" s="64"/>
      <c r="L1232" s="6">
        <f t="shared" si="102"/>
        <v>1491.7589755087945</v>
      </c>
      <c r="M1232" s="6">
        <f t="shared" si="103"/>
        <v>1599.3369992537816</v>
      </c>
      <c r="N1232" s="74">
        <f t="shared" si="100"/>
        <v>107.57802374498715</v>
      </c>
      <c r="O1232" s="78">
        <f t="shared" si="101"/>
        <v>7.2114882840437072E-2</v>
      </c>
    </row>
    <row r="1233" spans="2:15" x14ac:dyDescent="0.2">
      <c r="B1233" s="81">
        <v>41552</v>
      </c>
      <c r="C1233" s="24" t="s">
        <v>17</v>
      </c>
      <c r="D1233" s="25">
        <v>9</v>
      </c>
      <c r="E1233" s="25">
        <v>9</v>
      </c>
      <c r="F1233" s="28" t="s">
        <v>1032</v>
      </c>
      <c r="G1233" s="2">
        <v>5.5</v>
      </c>
      <c r="H1233" s="65">
        <v>6.5</v>
      </c>
      <c r="I1233" s="27">
        <v>0.9</v>
      </c>
      <c r="J1233" s="26"/>
      <c r="K1233" s="64"/>
      <c r="L1233" s="6">
        <f t="shared" si="102"/>
        <v>1492.6589755087946</v>
      </c>
      <c r="M1233" s="6">
        <f t="shared" si="103"/>
        <v>1599.3369992537816</v>
      </c>
      <c r="N1233" s="74">
        <f t="shared" si="100"/>
        <v>106.67802374498706</v>
      </c>
      <c r="O1233" s="78">
        <f t="shared" si="101"/>
        <v>7.1468450259125196E-2</v>
      </c>
    </row>
    <row r="1234" spans="2:15" x14ac:dyDescent="0.2">
      <c r="B1234" s="81">
        <v>41552</v>
      </c>
      <c r="C1234" s="24" t="s">
        <v>17</v>
      </c>
      <c r="D1234" s="25">
        <v>10</v>
      </c>
      <c r="E1234" s="25">
        <v>6</v>
      </c>
      <c r="F1234" s="28" t="s">
        <v>193</v>
      </c>
      <c r="G1234" s="2">
        <v>4.9000000000000004</v>
      </c>
      <c r="H1234" s="65">
        <v>6.5</v>
      </c>
      <c r="I1234" s="27">
        <v>1</v>
      </c>
      <c r="J1234" s="26">
        <v>3</v>
      </c>
      <c r="K1234" s="64"/>
      <c r="L1234" s="6">
        <f t="shared" si="102"/>
        <v>1493.6589755087946</v>
      </c>
      <c r="M1234" s="6">
        <f t="shared" si="103"/>
        <v>1599.3369992537816</v>
      </c>
      <c r="N1234" s="74">
        <f t="shared" si="100"/>
        <v>105.67802374498706</v>
      </c>
      <c r="O1234" s="78">
        <f t="shared" si="101"/>
        <v>7.0751105491793587E-2</v>
      </c>
    </row>
    <row r="1235" spans="2:15" x14ac:dyDescent="0.2">
      <c r="B1235" s="81">
        <v>41552</v>
      </c>
      <c r="C1235" s="24" t="s">
        <v>17</v>
      </c>
      <c r="D1235" s="25">
        <v>10</v>
      </c>
      <c r="E1235" s="25">
        <v>5</v>
      </c>
      <c r="F1235" s="28" t="s">
        <v>1033</v>
      </c>
      <c r="G1235" s="2">
        <v>5.9</v>
      </c>
      <c r="H1235" s="65">
        <v>15</v>
      </c>
      <c r="I1235" s="27">
        <v>0.8</v>
      </c>
      <c r="J1235" s="26"/>
      <c r="K1235" s="64"/>
      <c r="L1235" s="6">
        <f t="shared" si="102"/>
        <v>1494.4589755087945</v>
      </c>
      <c r="M1235" s="6">
        <f t="shared" si="103"/>
        <v>1599.3369992537816</v>
      </c>
      <c r="N1235" s="74">
        <f t="shared" si="100"/>
        <v>104.8780237449871</v>
      </c>
      <c r="O1235" s="78">
        <f t="shared" si="101"/>
        <v>7.0177920882224923E-2</v>
      </c>
    </row>
    <row r="1236" spans="2:15" x14ac:dyDescent="0.2">
      <c r="B1236" s="81">
        <v>41552</v>
      </c>
      <c r="C1236" s="24" t="s">
        <v>372</v>
      </c>
      <c r="D1236" s="25">
        <v>6</v>
      </c>
      <c r="E1236" s="25">
        <v>4</v>
      </c>
      <c r="F1236" s="28" t="s">
        <v>1034</v>
      </c>
      <c r="G1236" s="2">
        <v>2.4</v>
      </c>
      <c r="H1236" s="65">
        <v>8</v>
      </c>
      <c r="I1236" s="27">
        <v>2.1</v>
      </c>
      <c r="J1236" s="26"/>
      <c r="K1236" s="64"/>
      <c r="L1236" s="6">
        <f t="shared" si="102"/>
        <v>1496.5589755087944</v>
      </c>
      <c r="M1236" s="6">
        <f t="shared" si="103"/>
        <v>1599.3369992537816</v>
      </c>
      <c r="N1236" s="74">
        <f t="shared" si="100"/>
        <v>102.77802374498719</v>
      </c>
      <c r="O1236" s="78">
        <f t="shared" si="101"/>
        <v>6.8676226882435493E-2</v>
      </c>
    </row>
    <row r="1237" spans="2:15" x14ac:dyDescent="0.2">
      <c r="B1237" s="81">
        <v>41552</v>
      </c>
      <c r="C1237" s="24" t="s">
        <v>372</v>
      </c>
      <c r="D1237" s="25">
        <v>7</v>
      </c>
      <c r="E1237" s="25">
        <v>6</v>
      </c>
      <c r="F1237" s="28" t="s">
        <v>1003</v>
      </c>
      <c r="G1237" s="2">
        <v>4.4000000000000004</v>
      </c>
      <c r="H1237" s="65">
        <v>12</v>
      </c>
      <c r="I1237" s="27">
        <v>1.1000000000000001</v>
      </c>
      <c r="J1237" s="26"/>
      <c r="K1237" s="64"/>
      <c r="L1237" s="6">
        <f t="shared" si="102"/>
        <v>1497.6589755087944</v>
      </c>
      <c r="M1237" s="6">
        <f t="shared" si="103"/>
        <v>1599.3369992537816</v>
      </c>
      <c r="N1237" s="74">
        <f t="shared" si="100"/>
        <v>101.67802374498729</v>
      </c>
      <c r="O1237" s="78">
        <f t="shared" si="101"/>
        <v>6.7891305970001994E-2</v>
      </c>
    </row>
    <row r="1238" spans="2:15" x14ac:dyDescent="0.2">
      <c r="B1238" s="81">
        <v>41552</v>
      </c>
      <c r="C1238" s="24" t="s">
        <v>372</v>
      </c>
      <c r="D1238" s="25">
        <v>7</v>
      </c>
      <c r="E1238" s="25">
        <v>7</v>
      </c>
      <c r="F1238" s="28" t="s">
        <v>25</v>
      </c>
      <c r="G1238" s="2">
        <v>5.4</v>
      </c>
      <c r="H1238" s="65">
        <v>16</v>
      </c>
      <c r="I1238" s="27">
        <v>0.9</v>
      </c>
      <c r="J1238" s="26">
        <v>3</v>
      </c>
      <c r="K1238" s="64"/>
      <c r="L1238" s="6">
        <f t="shared" si="102"/>
        <v>1498.5589755087944</v>
      </c>
      <c r="M1238" s="6">
        <f t="shared" si="103"/>
        <v>1599.3369992537816</v>
      </c>
      <c r="N1238" s="74">
        <f t="shared" si="100"/>
        <v>100.77802374498719</v>
      </c>
      <c r="O1238" s="78">
        <f t="shared" si="101"/>
        <v>6.7249955051499249E-2</v>
      </c>
    </row>
    <row r="1239" spans="2:15" x14ac:dyDescent="0.2">
      <c r="B1239" s="81">
        <v>41552</v>
      </c>
      <c r="C1239" s="24" t="s">
        <v>372</v>
      </c>
      <c r="D1239" s="25">
        <v>8</v>
      </c>
      <c r="E1239" s="25">
        <v>11</v>
      </c>
      <c r="F1239" s="28" t="s">
        <v>569</v>
      </c>
      <c r="G1239" s="2">
        <v>5</v>
      </c>
      <c r="H1239" s="65">
        <v>16</v>
      </c>
      <c r="I1239" s="27">
        <v>1</v>
      </c>
      <c r="J1239" s="26"/>
      <c r="K1239" s="64"/>
      <c r="L1239" s="6">
        <f t="shared" si="102"/>
        <v>1499.5589755087944</v>
      </c>
      <c r="M1239" s="6">
        <f t="shared" si="103"/>
        <v>1599.3369992537816</v>
      </c>
      <c r="N1239" s="74">
        <f t="shared" si="100"/>
        <v>99.778023744987195</v>
      </c>
      <c r="O1239" s="78">
        <f t="shared" si="101"/>
        <v>6.6538245827332601E-2</v>
      </c>
    </row>
    <row r="1240" spans="2:15" x14ac:dyDescent="0.2">
      <c r="B1240" s="81">
        <v>41556</v>
      </c>
      <c r="C1240" s="24" t="s">
        <v>293</v>
      </c>
      <c r="D1240" s="25">
        <v>5</v>
      </c>
      <c r="E1240" s="25">
        <v>4</v>
      </c>
      <c r="F1240" s="28" t="s">
        <v>1035</v>
      </c>
      <c r="G1240" s="2">
        <v>1.6</v>
      </c>
      <c r="H1240" s="65">
        <v>7.5</v>
      </c>
      <c r="I1240" s="27">
        <v>3.1</v>
      </c>
      <c r="J1240" s="26">
        <v>1</v>
      </c>
      <c r="K1240" s="64">
        <v>23.25</v>
      </c>
      <c r="L1240" s="6">
        <f t="shared" si="102"/>
        <v>1502.6589755087944</v>
      </c>
      <c r="M1240" s="6">
        <f t="shared" si="103"/>
        <v>1622.5869992537816</v>
      </c>
      <c r="N1240" s="74">
        <f t="shared" si="100"/>
        <v>119.92802374498729</v>
      </c>
      <c r="O1240" s="78">
        <f t="shared" si="101"/>
        <v>7.9810539649809858E-2</v>
      </c>
    </row>
    <row r="1241" spans="2:15" x14ac:dyDescent="0.2">
      <c r="B1241" s="81">
        <v>41556</v>
      </c>
      <c r="C1241" s="24" t="s">
        <v>75</v>
      </c>
      <c r="D1241" s="25">
        <v>6</v>
      </c>
      <c r="E1241" s="25">
        <v>7</v>
      </c>
      <c r="F1241" s="28" t="s">
        <v>1036</v>
      </c>
      <c r="G1241" s="2">
        <v>2.9</v>
      </c>
      <c r="H1241" s="65">
        <v>5.5</v>
      </c>
      <c r="I1241" s="27">
        <v>1.7</v>
      </c>
      <c r="J1241" s="26">
        <v>3</v>
      </c>
      <c r="K1241" s="64"/>
      <c r="L1241" s="6">
        <f t="shared" si="102"/>
        <v>1504.3589755087944</v>
      </c>
      <c r="M1241" s="6">
        <f t="shared" si="103"/>
        <v>1622.5869992537816</v>
      </c>
      <c r="N1241" s="74">
        <f t="shared" si="100"/>
        <v>118.22802374498724</v>
      </c>
      <c r="O1241" s="78">
        <f t="shared" si="101"/>
        <v>7.8590300366972538E-2</v>
      </c>
    </row>
    <row r="1242" spans="2:15" x14ac:dyDescent="0.2">
      <c r="B1242" s="81">
        <v>41556</v>
      </c>
      <c r="C1242" s="24" t="s">
        <v>293</v>
      </c>
      <c r="D1242" s="25">
        <v>7</v>
      </c>
      <c r="E1242" s="25">
        <v>12</v>
      </c>
      <c r="F1242" s="28" t="s">
        <v>1037</v>
      </c>
      <c r="G1242" s="2">
        <v>5.8</v>
      </c>
      <c r="H1242" s="65">
        <v>8.5</v>
      </c>
      <c r="I1242" s="27">
        <v>0.9</v>
      </c>
      <c r="J1242" s="26"/>
      <c r="K1242" s="64"/>
      <c r="L1242" s="6">
        <f t="shared" si="102"/>
        <v>1505.2589755087945</v>
      </c>
      <c r="M1242" s="6">
        <f t="shared" si="103"/>
        <v>1622.5869992537816</v>
      </c>
      <c r="N1242" s="74">
        <f t="shared" si="100"/>
        <v>117.32802374498715</v>
      </c>
      <c r="O1242" s="78">
        <f t="shared" si="101"/>
        <v>7.7945407171765207E-2</v>
      </c>
    </row>
    <row r="1243" spans="2:15" x14ac:dyDescent="0.2">
      <c r="B1243" s="81">
        <v>41556</v>
      </c>
      <c r="C1243" s="24" t="s">
        <v>372</v>
      </c>
      <c r="D1243" s="25">
        <v>3</v>
      </c>
      <c r="E1243" s="25">
        <v>2</v>
      </c>
      <c r="F1243" s="28" t="s">
        <v>274</v>
      </c>
      <c r="G1243" s="2">
        <v>3.1</v>
      </c>
      <c r="H1243" s="65">
        <v>6</v>
      </c>
      <c r="I1243" s="27">
        <v>1.6</v>
      </c>
      <c r="J1243" s="26"/>
      <c r="K1243" s="64"/>
      <c r="L1243" s="6">
        <f t="shared" si="102"/>
        <v>1506.8589755087944</v>
      </c>
      <c r="M1243" s="6">
        <f t="shared" si="103"/>
        <v>1622.5869992537816</v>
      </c>
      <c r="N1243" s="74">
        <f t="shared" si="100"/>
        <v>115.72802374498724</v>
      </c>
      <c r="O1243" s="78">
        <f t="shared" si="101"/>
        <v>7.6800832477313549E-2</v>
      </c>
    </row>
    <row r="1244" spans="2:15" x14ac:dyDescent="0.2">
      <c r="B1244" s="81">
        <v>41556</v>
      </c>
      <c r="C1244" s="24" t="s">
        <v>58</v>
      </c>
      <c r="D1244" s="25">
        <v>6</v>
      </c>
      <c r="E1244" s="25">
        <v>2</v>
      </c>
      <c r="F1244" s="28" t="s">
        <v>1038</v>
      </c>
      <c r="G1244" s="2">
        <v>1.8</v>
      </c>
      <c r="H1244" s="65">
        <v>3.5</v>
      </c>
      <c r="I1244" s="27">
        <v>2.8</v>
      </c>
      <c r="J1244" s="26">
        <v>1</v>
      </c>
      <c r="K1244" s="64">
        <v>9.7999999999999989</v>
      </c>
      <c r="L1244" s="6">
        <f t="shared" si="102"/>
        <v>1509.6589755087944</v>
      </c>
      <c r="M1244" s="6">
        <f t="shared" si="103"/>
        <v>1632.3869992537816</v>
      </c>
      <c r="N1244" s="74">
        <f t="shared" si="100"/>
        <v>122.72802374498724</v>
      </c>
      <c r="O1244" s="78">
        <f t="shared" si="101"/>
        <v>8.1295196952427415E-2</v>
      </c>
    </row>
    <row r="1245" spans="2:15" x14ac:dyDescent="0.2">
      <c r="B1245" s="81">
        <v>41556</v>
      </c>
      <c r="C1245" s="24" t="s">
        <v>293</v>
      </c>
      <c r="D1245" s="25">
        <v>8</v>
      </c>
      <c r="E1245" s="25">
        <v>7</v>
      </c>
      <c r="F1245" s="28" t="s">
        <v>1039</v>
      </c>
      <c r="G1245" s="2">
        <v>4.0999999999999996</v>
      </c>
      <c r="H1245" s="65">
        <v>7.5</v>
      </c>
      <c r="I1245" s="27">
        <v>1.2</v>
      </c>
      <c r="J1245" s="26"/>
      <c r="K1245" s="64"/>
      <c r="L1245" s="6">
        <f t="shared" si="102"/>
        <v>1510.8589755087944</v>
      </c>
      <c r="M1245" s="6">
        <f t="shared" si="103"/>
        <v>1632.3869992537816</v>
      </c>
      <c r="N1245" s="74">
        <f t="shared" si="100"/>
        <v>121.52802374498719</v>
      </c>
      <c r="O1245" s="78">
        <f t="shared" si="101"/>
        <v>8.0436378057099356E-2</v>
      </c>
    </row>
    <row r="1246" spans="2:15" x14ac:dyDescent="0.2">
      <c r="B1246" s="81">
        <v>41556</v>
      </c>
      <c r="C1246" s="24" t="s">
        <v>293</v>
      </c>
      <c r="D1246" s="25">
        <v>8</v>
      </c>
      <c r="E1246" s="25">
        <v>2</v>
      </c>
      <c r="F1246" s="28" t="s">
        <v>1040</v>
      </c>
      <c r="G1246" s="2">
        <v>5.8</v>
      </c>
      <c r="H1246" s="65">
        <v>9</v>
      </c>
      <c r="I1246" s="27">
        <v>0.9</v>
      </c>
      <c r="J1246" s="26">
        <v>1</v>
      </c>
      <c r="K1246" s="64">
        <v>8.1</v>
      </c>
      <c r="L1246" s="6">
        <f t="shared" si="102"/>
        <v>1511.7589755087945</v>
      </c>
      <c r="M1246" s="6">
        <f t="shared" si="103"/>
        <v>1640.4869992537815</v>
      </c>
      <c r="N1246" s="74">
        <f t="shared" si="100"/>
        <v>128.72802374498701</v>
      </c>
      <c r="O1246" s="78">
        <f t="shared" si="101"/>
        <v>8.515115559453687E-2</v>
      </c>
    </row>
    <row r="1247" spans="2:15" x14ac:dyDescent="0.2">
      <c r="B1247" s="81">
        <v>41556</v>
      </c>
      <c r="C1247" s="24" t="s">
        <v>58</v>
      </c>
      <c r="D1247" s="25">
        <v>7</v>
      </c>
      <c r="E1247" s="25">
        <v>1</v>
      </c>
      <c r="F1247" s="28" t="s">
        <v>1041</v>
      </c>
      <c r="G1247" s="2">
        <v>3.8</v>
      </c>
      <c r="H1247" s="65">
        <v>4.5</v>
      </c>
      <c r="I1247" s="27">
        <v>1.3</v>
      </c>
      <c r="J1247" s="26">
        <v>2</v>
      </c>
      <c r="K1247" s="64"/>
      <c r="L1247" s="6">
        <f t="shared" si="102"/>
        <v>1513.0589755087944</v>
      </c>
      <c r="M1247" s="6">
        <f t="shared" si="103"/>
        <v>1640.4869992537815</v>
      </c>
      <c r="N1247" s="74">
        <f t="shared" si="100"/>
        <v>127.42802374498706</v>
      </c>
      <c r="O1247" s="78">
        <f t="shared" si="101"/>
        <v>8.4218808260356798E-2</v>
      </c>
    </row>
    <row r="1248" spans="2:15" x14ac:dyDescent="0.2">
      <c r="B1248" s="81">
        <v>41556</v>
      </c>
      <c r="C1248" s="24" t="s">
        <v>372</v>
      </c>
      <c r="D1248" s="25">
        <v>5</v>
      </c>
      <c r="E1248" s="25">
        <v>6</v>
      </c>
      <c r="F1248" s="28" t="s">
        <v>1042</v>
      </c>
      <c r="G1248" s="2">
        <v>4.2</v>
      </c>
      <c r="H1248" s="65">
        <v>10</v>
      </c>
      <c r="I1248" s="27">
        <v>1.2</v>
      </c>
      <c r="J1248" s="26">
        <v>2</v>
      </c>
      <c r="K1248" s="64"/>
      <c r="L1248" s="6">
        <f t="shared" si="102"/>
        <v>1514.2589755087945</v>
      </c>
      <c r="M1248" s="6">
        <f t="shared" si="103"/>
        <v>1640.4869992537815</v>
      </c>
      <c r="N1248" s="74">
        <f t="shared" si="100"/>
        <v>126.22802374498701</v>
      </c>
      <c r="O1248" s="78">
        <f t="shared" si="101"/>
        <v>8.3359600825594654E-2</v>
      </c>
    </row>
    <row r="1249" spans="2:15" x14ac:dyDescent="0.2">
      <c r="B1249" s="81">
        <v>41556</v>
      </c>
      <c r="C1249" s="24" t="s">
        <v>372</v>
      </c>
      <c r="D1249" s="25">
        <v>5</v>
      </c>
      <c r="E1249" s="25">
        <v>2</v>
      </c>
      <c r="F1249" s="28" t="s">
        <v>555</v>
      </c>
      <c r="G1249" s="2">
        <v>4.3</v>
      </c>
      <c r="H1249" s="65">
        <v>26</v>
      </c>
      <c r="I1249" s="27">
        <v>1.2</v>
      </c>
      <c r="J1249" s="26"/>
      <c r="K1249" s="64"/>
      <c r="L1249" s="6">
        <f t="shared" si="102"/>
        <v>1515.4589755087945</v>
      </c>
      <c r="M1249" s="6">
        <f t="shared" si="103"/>
        <v>1640.4869992537815</v>
      </c>
      <c r="N1249" s="74">
        <f t="shared" si="100"/>
        <v>125.02802374498697</v>
      </c>
      <c r="O1249" s="78">
        <f t="shared" si="101"/>
        <v>8.2501754099288976E-2</v>
      </c>
    </row>
    <row r="1250" spans="2:15" x14ac:dyDescent="0.2">
      <c r="B1250" s="81">
        <v>41556</v>
      </c>
      <c r="C1250" s="24" t="s">
        <v>372</v>
      </c>
      <c r="D1250" s="25">
        <v>6</v>
      </c>
      <c r="E1250" s="25">
        <v>3</v>
      </c>
      <c r="F1250" s="28" t="s">
        <v>1043</v>
      </c>
      <c r="G1250" s="2">
        <v>3.9</v>
      </c>
      <c r="H1250" s="65">
        <v>4.2</v>
      </c>
      <c r="I1250" s="27">
        <v>1.3</v>
      </c>
      <c r="J1250" s="26">
        <v>3</v>
      </c>
      <c r="K1250" s="64"/>
      <c r="L1250" s="6">
        <f t="shared" si="102"/>
        <v>1516.7589755087945</v>
      </c>
      <c r="M1250" s="6">
        <f t="shared" si="103"/>
        <v>1640.4869992537815</v>
      </c>
      <c r="N1250" s="74">
        <f t="shared" si="100"/>
        <v>123.72802374498701</v>
      </c>
      <c r="O1250" s="78">
        <f t="shared" si="101"/>
        <v>8.1573951921716917E-2</v>
      </c>
    </row>
    <row r="1251" spans="2:15" x14ac:dyDescent="0.2">
      <c r="B1251" s="81">
        <v>41556</v>
      </c>
      <c r="C1251" s="24" t="s">
        <v>372</v>
      </c>
      <c r="D1251" s="25">
        <v>6</v>
      </c>
      <c r="E1251" s="25">
        <v>6</v>
      </c>
      <c r="F1251" s="28" t="s">
        <v>1044</v>
      </c>
      <c r="G1251" s="2">
        <v>5</v>
      </c>
      <c r="H1251" s="65">
        <v>7</v>
      </c>
      <c r="I1251" s="27">
        <v>1</v>
      </c>
      <c r="J1251" s="26">
        <v>2</v>
      </c>
      <c r="K1251" s="64"/>
      <c r="L1251" s="6">
        <f t="shared" si="102"/>
        <v>1517.7589755087945</v>
      </c>
      <c r="M1251" s="6">
        <f t="shared" si="103"/>
        <v>1640.4869992537815</v>
      </c>
      <c r="N1251" s="74">
        <f t="shared" si="100"/>
        <v>122.72802374498701</v>
      </c>
      <c r="O1251" s="78">
        <f t="shared" si="101"/>
        <v>8.086133946521068E-2</v>
      </c>
    </row>
    <row r="1252" spans="2:15" x14ac:dyDescent="0.2">
      <c r="B1252" s="81">
        <v>41556</v>
      </c>
      <c r="C1252" s="24" t="s">
        <v>372</v>
      </c>
      <c r="D1252" s="25">
        <v>8</v>
      </c>
      <c r="E1252" s="25">
        <v>1</v>
      </c>
      <c r="F1252" s="28" t="s">
        <v>1045</v>
      </c>
      <c r="G1252" s="2">
        <v>3.8</v>
      </c>
      <c r="H1252" s="65">
        <v>11</v>
      </c>
      <c r="I1252" s="27">
        <v>1.3</v>
      </c>
      <c r="J1252" s="26">
        <v>1</v>
      </c>
      <c r="K1252" s="64">
        <v>14.3</v>
      </c>
      <c r="L1252" s="6">
        <f t="shared" si="102"/>
        <v>1519.0589755087944</v>
      </c>
      <c r="M1252" s="6">
        <f t="shared" si="103"/>
        <v>1654.7869992537815</v>
      </c>
      <c r="N1252" s="74">
        <f t="shared" si="100"/>
        <v>135.72802374498701</v>
      </c>
      <c r="O1252" s="78">
        <f t="shared" si="101"/>
        <v>8.9350068649919401E-2</v>
      </c>
    </row>
    <row r="1253" spans="2:15" x14ac:dyDescent="0.2">
      <c r="B1253" s="81">
        <v>41559</v>
      </c>
      <c r="C1253" s="24" t="s">
        <v>126</v>
      </c>
      <c r="D1253" s="25">
        <v>2</v>
      </c>
      <c r="E1253" s="25">
        <v>5</v>
      </c>
      <c r="F1253" s="28" t="s">
        <v>1046</v>
      </c>
      <c r="G1253" s="2">
        <v>2.1</v>
      </c>
      <c r="H1253" s="65">
        <v>7.5</v>
      </c>
      <c r="I1253" s="27">
        <v>2.4</v>
      </c>
      <c r="J1253" s="26">
        <v>2</v>
      </c>
      <c r="K1253" s="64"/>
      <c r="L1253" s="6">
        <f t="shared" si="102"/>
        <v>1521.4589755087945</v>
      </c>
      <c r="M1253" s="6">
        <f t="shared" si="103"/>
        <v>1654.7869992537815</v>
      </c>
      <c r="N1253" s="74">
        <f t="shared" si="100"/>
        <v>133.32802374498692</v>
      </c>
      <c r="O1253" s="78">
        <f t="shared" si="101"/>
        <v>8.7631691613899998E-2</v>
      </c>
    </row>
    <row r="1254" spans="2:15" x14ac:dyDescent="0.2">
      <c r="B1254" s="81">
        <v>41559</v>
      </c>
      <c r="C1254" s="24" t="s">
        <v>126</v>
      </c>
      <c r="D1254" s="25">
        <v>5</v>
      </c>
      <c r="E1254" s="25">
        <v>4</v>
      </c>
      <c r="F1254" s="28" t="s">
        <v>192</v>
      </c>
      <c r="G1254" s="2">
        <v>1.7</v>
      </c>
      <c r="H1254" s="65">
        <v>3.1</v>
      </c>
      <c r="I1254" s="27">
        <v>2.9</v>
      </c>
      <c r="J1254" s="26"/>
      <c r="K1254" s="64"/>
      <c r="L1254" s="6">
        <f t="shared" si="102"/>
        <v>1524.3589755087946</v>
      </c>
      <c r="M1254" s="6">
        <f t="shared" si="103"/>
        <v>1654.7869992537815</v>
      </c>
      <c r="N1254" s="74">
        <f t="shared" si="100"/>
        <v>130.42802374498683</v>
      </c>
      <c r="O1254" s="78">
        <f t="shared" si="101"/>
        <v>8.5562538641170832E-2</v>
      </c>
    </row>
    <row r="1255" spans="2:15" x14ac:dyDescent="0.2">
      <c r="B1255" s="81">
        <v>41559</v>
      </c>
      <c r="C1255" s="24" t="s">
        <v>242</v>
      </c>
      <c r="D1255" s="25">
        <v>5</v>
      </c>
      <c r="E1255" s="25">
        <v>7</v>
      </c>
      <c r="F1255" s="28" t="s">
        <v>1047</v>
      </c>
      <c r="G1255" s="2">
        <v>5.4</v>
      </c>
      <c r="H1255" s="65">
        <v>13</v>
      </c>
      <c r="I1255" s="27">
        <v>0.9</v>
      </c>
      <c r="J1255" s="26"/>
      <c r="K1255" s="64"/>
      <c r="L1255" s="6">
        <f t="shared" si="102"/>
        <v>1525.2589755087947</v>
      </c>
      <c r="M1255" s="6">
        <f t="shared" si="103"/>
        <v>1654.7869992537815</v>
      </c>
      <c r="N1255" s="74">
        <f t="shared" si="100"/>
        <v>129.52802374498674</v>
      </c>
      <c r="O1255" s="78">
        <f t="shared" si="101"/>
        <v>8.492198756068875E-2</v>
      </c>
    </row>
    <row r="1256" spans="2:15" x14ac:dyDescent="0.2">
      <c r="B1256" s="81">
        <v>41559</v>
      </c>
      <c r="C1256" s="24" t="s">
        <v>242</v>
      </c>
      <c r="D1256" s="25">
        <v>6</v>
      </c>
      <c r="E1256" s="25">
        <v>5</v>
      </c>
      <c r="F1256" s="28" t="s">
        <v>1048</v>
      </c>
      <c r="G1256" s="2">
        <v>3.6</v>
      </c>
      <c r="H1256" s="65">
        <v>6</v>
      </c>
      <c r="I1256" s="27">
        <v>1.4</v>
      </c>
      <c r="J1256" s="26">
        <v>1</v>
      </c>
      <c r="K1256" s="64">
        <v>8.3999999999999986</v>
      </c>
      <c r="L1256" s="6">
        <f t="shared" si="102"/>
        <v>1526.6589755087948</v>
      </c>
      <c r="M1256" s="6">
        <f t="shared" si="103"/>
        <v>1663.1869992537816</v>
      </c>
      <c r="N1256" s="74">
        <f t="shared" si="100"/>
        <v>136.52802374498674</v>
      </c>
      <c r="O1256" s="78">
        <f t="shared" si="101"/>
        <v>8.9429287047872355E-2</v>
      </c>
    </row>
    <row r="1257" spans="2:15" x14ac:dyDescent="0.2">
      <c r="B1257" s="81">
        <v>41559</v>
      </c>
      <c r="C1257" s="24" t="s">
        <v>242</v>
      </c>
      <c r="D1257" s="25">
        <v>6</v>
      </c>
      <c r="E1257" s="25">
        <v>8</v>
      </c>
      <c r="F1257" s="28" t="s">
        <v>1029</v>
      </c>
      <c r="G1257" s="2">
        <v>5.2</v>
      </c>
      <c r="H1257" s="65">
        <v>6</v>
      </c>
      <c r="I1257" s="27">
        <v>1</v>
      </c>
      <c r="J1257" s="26"/>
      <c r="K1257" s="64"/>
      <c r="L1257" s="6">
        <f t="shared" si="102"/>
        <v>1527.6589755087948</v>
      </c>
      <c r="M1257" s="6">
        <f t="shared" si="103"/>
        <v>1663.1869992537816</v>
      </c>
      <c r="N1257" s="74">
        <f t="shared" si="100"/>
        <v>135.52802374498674</v>
      </c>
      <c r="O1257" s="78">
        <f t="shared" si="101"/>
        <v>8.8716150605437596E-2</v>
      </c>
    </row>
    <row r="1258" spans="2:15" x14ac:dyDescent="0.2">
      <c r="B1258" s="81">
        <v>41559</v>
      </c>
      <c r="C1258" s="24" t="s">
        <v>242</v>
      </c>
      <c r="D1258" s="25">
        <v>7</v>
      </c>
      <c r="E1258" s="25">
        <v>6</v>
      </c>
      <c r="F1258" s="28" t="s">
        <v>1015</v>
      </c>
      <c r="G1258" s="2">
        <v>3.2</v>
      </c>
      <c r="H1258" s="65">
        <v>3.2</v>
      </c>
      <c r="I1258" s="27">
        <v>1.6</v>
      </c>
      <c r="J1258" s="26">
        <v>2</v>
      </c>
      <c r="K1258" s="64"/>
      <c r="L1258" s="6">
        <f t="shared" si="102"/>
        <v>1529.2589755087947</v>
      </c>
      <c r="M1258" s="6">
        <f t="shared" si="103"/>
        <v>1663.1869992537816</v>
      </c>
      <c r="N1258" s="74">
        <f t="shared" si="100"/>
        <v>133.92802374498683</v>
      </c>
      <c r="O1258" s="78">
        <f t="shared" si="101"/>
        <v>8.7577072222465177E-2</v>
      </c>
    </row>
    <row r="1259" spans="2:15" x14ac:dyDescent="0.2">
      <c r="B1259" s="81">
        <v>41559</v>
      </c>
      <c r="C1259" s="24" t="s">
        <v>58</v>
      </c>
      <c r="D1259" s="25">
        <v>6</v>
      </c>
      <c r="E1259" s="25">
        <v>7</v>
      </c>
      <c r="F1259" s="28" t="s">
        <v>1049</v>
      </c>
      <c r="G1259" s="2">
        <v>2</v>
      </c>
      <c r="H1259" s="65">
        <v>5.5</v>
      </c>
      <c r="I1259" s="27">
        <v>2.5</v>
      </c>
      <c r="J1259" s="26"/>
      <c r="K1259" s="64"/>
      <c r="L1259" s="6">
        <f t="shared" si="102"/>
        <v>1531.7589755087947</v>
      </c>
      <c r="M1259" s="6">
        <f t="shared" si="103"/>
        <v>1663.1869992537816</v>
      </c>
      <c r="N1259" s="74">
        <f t="shared" si="100"/>
        <v>131.42802374498683</v>
      </c>
      <c r="O1259" s="78">
        <f t="shared" si="101"/>
        <v>8.5802026197581913E-2</v>
      </c>
    </row>
    <row r="1260" spans="2:15" x14ac:dyDescent="0.2">
      <c r="B1260" s="81">
        <v>41559</v>
      </c>
      <c r="C1260" s="24" t="s">
        <v>372</v>
      </c>
      <c r="D1260" s="25">
        <v>5</v>
      </c>
      <c r="E1260" s="25">
        <v>6</v>
      </c>
      <c r="F1260" s="28" t="s">
        <v>1050</v>
      </c>
      <c r="G1260" s="2">
        <v>5.0999999999999996</v>
      </c>
      <c r="H1260" s="65">
        <v>18</v>
      </c>
      <c r="I1260" s="27">
        <v>1</v>
      </c>
      <c r="J1260" s="26"/>
      <c r="K1260" s="64"/>
      <c r="L1260" s="6">
        <f t="shared" si="102"/>
        <v>1532.7589755087947</v>
      </c>
      <c r="M1260" s="6">
        <f t="shared" si="103"/>
        <v>1663.1869992537816</v>
      </c>
      <c r="N1260" s="74">
        <f t="shared" si="100"/>
        <v>130.42802374498683</v>
      </c>
      <c r="O1260" s="78">
        <f t="shared" si="101"/>
        <v>8.5093629089134273E-2</v>
      </c>
    </row>
    <row r="1261" spans="2:15" x14ac:dyDescent="0.2">
      <c r="B1261" s="81">
        <v>41559</v>
      </c>
      <c r="C1261" s="24" t="s">
        <v>372</v>
      </c>
      <c r="D1261" s="25">
        <v>5</v>
      </c>
      <c r="E1261" s="25">
        <v>4</v>
      </c>
      <c r="F1261" s="28" t="s">
        <v>1051</v>
      </c>
      <c r="G1261" s="2">
        <v>5.3</v>
      </c>
      <c r="H1261" s="65">
        <v>9</v>
      </c>
      <c r="I1261" s="27">
        <v>0.9</v>
      </c>
      <c r="J1261" s="26"/>
      <c r="K1261" s="64"/>
      <c r="L1261" s="6">
        <f t="shared" si="102"/>
        <v>1533.6589755087948</v>
      </c>
      <c r="M1261" s="6">
        <f t="shared" si="103"/>
        <v>1663.1869992537816</v>
      </c>
      <c r="N1261" s="74">
        <f t="shared" si="100"/>
        <v>129.52802374498674</v>
      </c>
      <c r="O1261" s="78">
        <f t="shared" si="101"/>
        <v>8.4456861540562186E-2</v>
      </c>
    </row>
    <row r="1262" spans="2:15" x14ac:dyDescent="0.2">
      <c r="B1262" s="81">
        <v>41559</v>
      </c>
      <c r="C1262" s="24" t="s">
        <v>19</v>
      </c>
      <c r="D1262" s="25">
        <v>8</v>
      </c>
      <c r="E1262" s="25">
        <v>2</v>
      </c>
      <c r="F1262" s="28" t="s">
        <v>1052</v>
      </c>
      <c r="G1262" s="2">
        <v>3.2</v>
      </c>
      <c r="H1262" s="65">
        <v>4.4000000000000004</v>
      </c>
      <c r="I1262" s="27">
        <v>1.6</v>
      </c>
      <c r="J1262" s="26">
        <v>1</v>
      </c>
      <c r="K1262" s="64">
        <v>7.0400000000000009</v>
      </c>
      <c r="L1262" s="6">
        <f t="shared" si="102"/>
        <v>1535.2589755087947</v>
      </c>
      <c r="M1262" s="6">
        <f t="shared" si="103"/>
        <v>1670.2269992537815</v>
      </c>
      <c r="N1262" s="74">
        <f t="shared" si="100"/>
        <v>134.96802374498679</v>
      </c>
      <c r="O1262" s="78">
        <f t="shared" si="101"/>
        <v>8.7912219305057326E-2</v>
      </c>
    </row>
    <row r="1263" spans="2:15" x14ac:dyDescent="0.2">
      <c r="B1263" s="81">
        <v>41559</v>
      </c>
      <c r="C1263" s="24" t="s">
        <v>58</v>
      </c>
      <c r="D1263" s="25">
        <v>8</v>
      </c>
      <c r="E1263" s="25">
        <v>4</v>
      </c>
      <c r="F1263" s="28" t="s">
        <v>118</v>
      </c>
      <c r="G1263" s="2">
        <v>4.5</v>
      </c>
      <c r="H1263" s="65">
        <v>10</v>
      </c>
      <c r="I1263" s="27">
        <v>1.1000000000000001</v>
      </c>
      <c r="J1263" s="26"/>
      <c r="K1263" s="64"/>
      <c r="L1263" s="6">
        <f t="shared" si="102"/>
        <v>1536.3589755087946</v>
      </c>
      <c r="M1263" s="6">
        <f t="shared" si="103"/>
        <v>1670.2269992537815</v>
      </c>
      <c r="N1263" s="74">
        <f t="shared" si="100"/>
        <v>133.86802374498689</v>
      </c>
      <c r="O1263" s="78">
        <f t="shared" si="101"/>
        <v>8.7133297542427504E-2</v>
      </c>
    </row>
    <row r="1264" spans="2:15" x14ac:dyDescent="0.2">
      <c r="B1264" s="81">
        <v>41559</v>
      </c>
      <c r="C1264" s="24" t="s">
        <v>58</v>
      </c>
      <c r="D1264" s="25">
        <v>8</v>
      </c>
      <c r="E1264" s="25">
        <v>5</v>
      </c>
      <c r="F1264" s="28" t="s">
        <v>848</v>
      </c>
      <c r="G1264" s="2">
        <v>5.0999999999999996</v>
      </c>
      <c r="H1264" s="65">
        <v>6.5</v>
      </c>
      <c r="I1264" s="27">
        <v>1</v>
      </c>
      <c r="J1264" s="26">
        <v>2</v>
      </c>
      <c r="K1264" s="64"/>
      <c r="L1264" s="6">
        <f t="shared" si="102"/>
        <v>1537.3589755087946</v>
      </c>
      <c r="M1264" s="6">
        <f t="shared" si="103"/>
        <v>1670.2269992537815</v>
      </c>
      <c r="N1264" s="74">
        <f t="shared" si="100"/>
        <v>132.86802374498689</v>
      </c>
      <c r="O1264" s="78">
        <f t="shared" si="101"/>
        <v>8.6426154113429313E-2</v>
      </c>
    </row>
    <row r="1265" spans="2:15" x14ac:dyDescent="0.2">
      <c r="B1265" s="81">
        <v>41559</v>
      </c>
      <c r="C1265" s="24" t="s">
        <v>372</v>
      </c>
      <c r="D1265" s="25">
        <v>8</v>
      </c>
      <c r="E1265" s="25">
        <v>5</v>
      </c>
      <c r="F1265" s="28" t="s">
        <v>1053</v>
      </c>
      <c r="G1265" s="2">
        <v>4.2</v>
      </c>
      <c r="H1265" s="65">
        <v>7.5</v>
      </c>
      <c r="I1265" s="27">
        <v>1.2</v>
      </c>
      <c r="J1265" s="26"/>
      <c r="K1265" s="64"/>
      <c r="L1265" s="6">
        <f t="shared" si="102"/>
        <v>1538.5589755087947</v>
      </c>
      <c r="M1265" s="6">
        <f t="shared" si="103"/>
        <v>1670.2269992537815</v>
      </c>
      <c r="N1265" s="74">
        <f t="shared" si="100"/>
        <v>131.66802374498684</v>
      </c>
      <c r="O1265" s="78">
        <f t="shared" si="101"/>
        <v>8.557879537990723E-2</v>
      </c>
    </row>
    <row r="1266" spans="2:15" x14ac:dyDescent="0.2">
      <c r="B1266" s="81">
        <v>41559</v>
      </c>
      <c r="C1266" s="24" t="s">
        <v>372</v>
      </c>
      <c r="D1266" s="25">
        <v>8</v>
      </c>
      <c r="E1266" s="25">
        <v>2</v>
      </c>
      <c r="F1266" s="28" t="s">
        <v>1054</v>
      </c>
      <c r="G1266" s="2">
        <v>5.4</v>
      </c>
      <c r="H1266" s="65">
        <v>17</v>
      </c>
      <c r="I1266" s="27">
        <v>0.9</v>
      </c>
      <c r="J1266" s="26">
        <v>2</v>
      </c>
      <c r="K1266" s="64"/>
      <c r="L1266" s="6">
        <f t="shared" si="102"/>
        <v>1539.4589755087948</v>
      </c>
      <c r="M1266" s="6">
        <f t="shared" si="103"/>
        <v>1670.2269992537815</v>
      </c>
      <c r="N1266" s="74">
        <f t="shared" si="100"/>
        <v>130.76802374498675</v>
      </c>
      <c r="O1266" s="78">
        <f t="shared" si="101"/>
        <v>8.4944143251214355E-2</v>
      </c>
    </row>
    <row r="1267" spans="2:15" x14ac:dyDescent="0.2">
      <c r="B1267" s="81">
        <v>41559</v>
      </c>
      <c r="C1267" s="24" t="s">
        <v>372</v>
      </c>
      <c r="D1267" s="25">
        <v>9</v>
      </c>
      <c r="E1267" s="25">
        <v>8</v>
      </c>
      <c r="F1267" s="28" t="s">
        <v>1004</v>
      </c>
      <c r="G1267" s="2">
        <v>3.5</v>
      </c>
      <c r="H1267" s="65">
        <v>7</v>
      </c>
      <c r="I1267" s="27">
        <v>1.4</v>
      </c>
      <c r="J1267" s="26">
        <v>2</v>
      </c>
      <c r="K1267" s="64"/>
      <c r="L1267" s="6">
        <f t="shared" si="102"/>
        <v>1540.8589755087949</v>
      </c>
      <c r="M1267" s="6">
        <f t="shared" si="103"/>
        <v>1670.2269992537815</v>
      </c>
      <c r="N1267" s="74">
        <f t="shared" si="100"/>
        <v>129.36802374498666</v>
      </c>
      <c r="O1267" s="78">
        <f t="shared" si="101"/>
        <v>8.395838022896876E-2</v>
      </c>
    </row>
    <row r="1268" spans="2:15" x14ac:dyDescent="0.2">
      <c r="B1268" s="81">
        <v>41559</v>
      </c>
      <c r="C1268" s="24" t="s">
        <v>372</v>
      </c>
      <c r="D1268" s="25">
        <v>9</v>
      </c>
      <c r="E1268" s="25">
        <v>2</v>
      </c>
      <c r="F1268" s="28" t="s">
        <v>260</v>
      </c>
      <c r="G1268" s="2">
        <v>5.5</v>
      </c>
      <c r="H1268" s="65">
        <v>6</v>
      </c>
      <c r="I1268" s="27">
        <v>0.9</v>
      </c>
      <c r="J1268" s="26">
        <v>3</v>
      </c>
      <c r="K1268" s="64"/>
      <c r="L1268" s="6">
        <f t="shared" si="102"/>
        <v>1541.7589755087949</v>
      </c>
      <c r="M1268" s="6">
        <f t="shared" si="103"/>
        <v>1670.2269992537815</v>
      </c>
      <c r="N1268" s="74">
        <f t="shared" si="100"/>
        <v>128.46802374498657</v>
      </c>
      <c r="O1268" s="78">
        <f t="shared" si="101"/>
        <v>8.3325620791402183E-2</v>
      </c>
    </row>
    <row r="1269" spans="2:15" x14ac:dyDescent="0.2">
      <c r="B1269" s="81">
        <v>41563</v>
      </c>
      <c r="C1269" s="24" t="s">
        <v>126</v>
      </c>
      <c r="D1269" s="25">
        <v>4</v>
      </c>
      <c r="E1269" s="25">
        <v>1</v>
      </c>
      <c r="F1269" s="28" t="s">
        <v>805</v>
      </c>
      <c r="G1269" s="2">
        <v>4.5999999999999996</v>
      </c>
      <c r="H1269" s="65">
        <v>15</v>
      </c>
      <c r="I1269" s="27">
        <v>1.1000000000000001</v>
      </c>
      <c r="J1269" s="26"/>
      <c r="K1269" s="64"/>
      <c r="L1269" s="6">
        <f t="shared" si="102"/>
        <v>1542.8589755087949</v>
      </c>
      <c r="M1269" s="6">
        <f t="shared" si="103"/>
        <v>1670.2269992537815</v>
      </c>
      <c r="N1269" s="74">
        <f t="shared" si="100"/>
        <v>127.36802374498666</v>
      </c>
      <c r="O1269" s="78">
        <f t="shared" si="101"/>
        <v>8.2553250664393341E-2</v>
      </c>
    </row>
    <row r="1270" spans="2:15" x14ac:dyDescent="0.2">
      <c r="B1270" s="81">
        <v>41563</v>
      </c>
      <c r="C1270" s="24" t="s">
        <v>126</v>
      </c>
      <c r="D1270" s="25">
        <v>5</v>
      </c>
      <c r="E1270" s="25">
        <v>17</v>
      </c>
      <c r="F1270" s="28" t="s">
        <v>1035</v>
      </c>
      <c r="G1270" s="2">
        <v>3</v>
      </c>
      <c r="H1270" s="65">
        <v>13</v>
      </c>
      <c r="I1270" s="27">
        <v>1.7</v>
      </c>
      <c r="J1270" s="26"/>
      <c r="K1270" s="64"/>
      <c r="L1270" s="6">
        <f t="shared" si="102"/>
        <v>1544.5589755087949</v>
      </c>
      <c r="M1270" s="6">
        <f t="shared" si="103"/>
        <v>1670.2269992537815</v>
      </c>
      <c r="N1270" s="74">
        <f t="shared" si="100"/>
        <v>125.66802374498661</v>
      </c>
      <c r="O1270" s="78">
        <f t="shared" si="101"/>
        <v>8.1361751631134821E-2</v>
      </c>
    </row>
    <row r="1271" spans="2:15" x14ac:dyDescent="0.2">
      <c r="B1271" s="81">
        <v>41563</v>
      </c>
      <c r="C1271" s="24" t="s">
        <v>126</v>
      </c>
      <c r="D1271" s="25">
        <v>5</v>
      </c>
      <c r="E1271" s="25">
        <v>2</v>
      </c>
      <c r="F1271" s="28" t="s">
        <v>1055</v>
      </c>
      <c r="G1271" s="2">
        <v>6</v>
      </c>
      <c r="H1271" s="65">
        <v>6.75</v>
      </c>
      <c r="I1271" s="27">
        <v>0.8</v>
      </c>
      <c r="J1271" s="26"/>
      <c r="K1271" s="64"/>
      <c r="L1271" s="6">
        <f t="shared" si="102"/>
        <v>1545.3589755087949</v>
      </c>
      <c r="M1271" s="6">
        <f t="shared" si="103"/>
        <v>1670.2269992537815</v>
      </c>
      <c r="N1271" s="74">
        <f t="shared" si="100"/>
        <v>124.86802374498666</v>
      </c>
      <c r="O1271" s="78">
        <f t="shared" si="101"/>
        <v>8.0801953283297839E-2</v>
      </c>
    </row>
    <row r="1272" spans="2:15" x14ac:dyDescent="0.2">
      <c r="B1272" s="81">
        <v>41563</v>
      </c>
      <c r="C1272" s="24" t="s">
        <v>75</v>
      </c>
      <c r="D1272" s="25">
        <v>5</v>
      </c>
      <c r="E1272" s="25">
        <v>9</v>
      </c>
      <c r="F1272" s="28" t="s">
        <v>1056</v>
      </c>
      <c r="G1272" s="2">
        <v>3.5</v>
      </c>
      <c r="H1272" s="65">
        <v>5.5</v>
      </c>
      <c r="I1272" s="27">
        <v>1.4</v>
      </c>
      <c r="J1272" s="26">
        <v>1</v>
      </c>
      <c r="K1272" s="64">
        <v>7.6999999999999993</v>
      </c>
      <c r="L1272" s="6">
        <f t="shared" si="102"/>
        <v>1546.7589755087949</v>
      </c>
      <c r="M1272" s="6">
        <f t="shared" si="103"/>
        <v>1677.9269992537816</v>
      </c>
      <c r="N1272" s="74">
        <f t="shared" si="100"/>
        <v>131.16802374498661</v>
      </c>
      <c r="O1272" s="78">
        <f t="shared" si="101"/>
        <v>8.4801850722631078E-2</v>
      </c>
    </row>
    <row r="1273" spans="2:15" x14ac:dyDescent="0.2">
      <c r="B1273" s="81">
        <v>41563</v>
      </c>
      <c r="C1273" s="24" t="s">
        <v>75</v>
      </c>
      <c r="D1273" s="25">
        <v>5</v>
      </c>
      <c r="E1273" s="25">
        <v>3</v>
      </c>
      <c r="F1273" s="28" t="s">
        <v>1057</v>
      </c>
      <c r="G1273" s="2">
        <v>5.5</v>
      </c>
      <c r="H1273" s="65">
        <v>11</v>
      </c>
      <c r="I1273" s="27">
        <v>0.9</v>
      </c>
      <c r="J1273" s="26">
        <v>2</v>
      </c>
      <c r="K1273" s="64"/>
      <c r="L1273" s="6">
        <f t="shared" si="102"/>
        <v>1547.658975508795</v>
      </c>
      <c r="M1273" s="6">
        <f t="shared" si="103"/>
        <v>1677.9269992537816</v>
      </c>
      <c r="N1273" s="74">
        <f t="shared" si="100"/>
        <v>130.26802374498652</v>
      </c>
      <c r="O1273" s="78">
        <f t="shared" si="101"/>
        <v>8.4171012998623118E-2</v>
      </c>
    </row>
    <row r="1274" spans="2:15" x14ac:dyDescent="0.2">
      <c r="B1274" s="81">
        <v>41563</v>
      </c>
      <c r="C1274" s="24" t="s">
        <v>126</v>
      </c>
      <c r="D1274" s="25">
        <v>7</v>
      </c>
      <c r="E1274" s="25">
        <v>2</v>
      </c>
      <c r="F1274" s="28" t="s">
        <v>324</v>
      </c>
      <c r="G1274" s="2">
        <v>3.4</v>
      </c>
      <c r="H1274" s="65">
        <v>11</v>
      </c>
      <c r="I1274" s="27">
        <v>1.5</v>
      </c>
      <c r="J1274" s="26">
        <v>2</v>
      </c>
      <c r="K1274" s="64"/>
      <c r="L1274" s="6">
        <f t="shared" si="102"/>
        <v>1549.158975508795</v>
      </c>
      <c r="M1274" s="6">
        <f t="shared" si="103"/>
        <v>1677.9269992537816</v>
      </c>
      <c r="N1274" s="74">
        <f t="shared" si="100"/>
        <v>128.76802374498652</v>
      </c>
      <c r="O1274" s="78">
        <f t="shared" si="101"/>
        <v>8.312124564407268E-2</v>
      </c>
    </row>
    <row r="1275" spans="2:15" x14ac:dyDescent="0.2">
      <c r="B1275" s="81">
        <v>41563</v>
      </c>
      <c r="C1275" s="24" t="s">
        <v>126</v>
      </c>
      <c r="D1275" s="25">
        <v>7</v>
      </c>
      <c r="E1275" s="25">
        <v>5</v>
      </c>
      <c r="F1275" s="28" t="s">
        <v>176</v>
      </c>
      <c r="G1275" s="2">
        <v>5.9</v>
      </c>
      <c r="H1275" s="65">
        <v>34</v>
      </c>
      <c r="I1275" s="27">
        <v>0.8</v>
      </c>
      <c r="J1275" s="26"/>
      <c r="K1275" s="64"/>
      <c r="L1275" s="6">
        <f t="shared" si="102"/>
        <v>1549.958975508795</v>
      </c>
      <c r="M1275" s="6">
        <f t="shared" si="103"/>
        <v>1677.9269992537816</v>
      </c>
      <c r="N1275" s="74">
        <f t="shared" si="100"/>
        <v>127.96802374498657</v>
      </c>
      <c r="O1275" s="78">
        <f t="shared" si="101"/>
        <v>8.2562200527261917E-2</v>
      </c>
    </row>
    <row r="1276" spans="2:15" x14ac:dyDescent="0.2">
      <c r="B1276" s="81">
        <v>41563</v>
      </c>
      <c r="C1276" s="24" t="s">
        <v>75</v>
      </c>
      <c r="D1276" s="25">
        <v>7</v>
      </c>
      <c r="E1276" s="25">
        <v>9</v>
      </c>
      <c r="F1276" s="28" t="s">
        <v>1058</v>
      </c>
      <c r="G1276" s="2">
        <v>3.1</v>
      </c>
      <c r="H1276" s="65">
        <v>8.5</v>
      </c>
      <c r="I1276" s="27">
        <v>1.6</v>
      </c>
      <c r="J1276" s="26"/>
      <c r="K1276" s="64"/>
      <c r="L1276" s="6">
        <f t="shared" si="102"/>
        <v>1551.5589755087949</v>
      </c>
      <c r="M1276" s="6">
        <f t="shared" si="103"/>
        <v>1677.9269992537816</v>
      </c>
      <c r="N1276" s="74">
        <f t="shared" si="100"/>
        <v>126.36802374498666</v>
      </c>
      <c r="O1276" s="78">
        <f t="shared" si="101"/>
        <v>8.1445839790619257E-2</v>
      </c>
    </row>
    <row r="1277" spans="2:15" x14ac:dyDescent="0.2">
      <c r="B1277" s="81">
        <v>41563</v>
      </c>
      <c r="C1277" s="24" t="s">
        <v>75</v>
      </c>
      <c r="D1277" s="25">
        <v>7</v>
      </c>
      <c r="E1277" s="25">
        <v>6</v>
      </c>
      <c r="F1277" s="28" t="s">
        <v>1059</v>
      </c>
      <c r="G1277" s="2">
        <v>5.6</v>
      </c>
      <c r="H1277" s="65">
        <v>7</v>
      </c>
      <c r="I1277" s="27">
        <v>0.9</v>
      </c>
      <c r="J1277" s="26"/>
      <c r="K1277" s="64"/>
      <c r="L1277" s="6">
        <f t="shared" si="102"/>
        <v>1552.458975508795</v>
      </c>
      <c r="M1277" s="6">
        <f t="shared" si="103"/>
        <v>1677.9269992537816</v>
      </c>
      <c r="N1277" s="74">
        <f t="shared" si="100"/>
        <v>125.46802374498657</v>
      </c>
      <c r="O1277" s="78">
        <f t="shared" si="101"/>
        <v>8.0818898099298445E-2</v>
      </c>
    </row>
    <row r="1278" spans="2:15" x14ac:dyDescent="0.2">
      <c r="B1278" s="81">
        <v>41563</v>
      </c>
      <c r="C1278" s="24" t="s">
        <v>126</v>
      </c>
      <c r="D1278" s="25">
        <v>8</v>
      </c>
      <c r="E1278" s="25">
        <v>3</v>
      </c>
      <c r="F1278" s="28" t="s">
        <v>1060</v>
      </c>
      <c r="G1278" s="2">
        <v>4.4000000000000004</v>
      </c>
      <c r="H1278" s="65">
        <v>4.75</v>
      </c>
      <c r="I1278" s="27">
        <v>1.1000000000000001</v>
      </c>
      <c r="J1278" s="26">
        <v>2</v>
      </c>
      <c r="K1278" s="64"/>
      <c r="L1278" s="6">
        <f t="shared" si="102"/>
        <v>1553.5589755087949</v>
      </c>
      <c r="M1278" s="6">
        <f t="shared" si="103"/>
        <v>1677.9269992537816</v>
      </c>
      <c r="N1278" s="74">
        <f t="shared" si="100"/>
        <v>124.36802374498666</v>
      </c>
      <c r="O1278" s="78">
        <f t="shared" si="101"/>
        <v>8.0053622492352303E-2</v>
      </c>
    </row>
    <row r="1279" spans="2:15" x14ac:dyDescent="0.2">
      <c r="B1279" s="81">
        <v>41563</v>
      </c>
      <c r="C1279" s="24" t="s">
        <v>30</v>
      </c>
      <c r="D1279" s="25">
        <v>8</v>
      </c>
      <c r="E1279" s="25">
        <v>3</v>
      </c>
      <c r="F1279" s="28" t="s">
        <v>1061</v>
      </c>
      <c r="G1279" s="2">
        <v>3</v>
      </c>
      <c r="H1279" s="65">
        <v>5</v>
      </c>
      <c r="I1279" s="27">
        <v>1.7</v>
      </c>
      <c r="J1279" s="26">
        <v>2</v>
      </c>
      <c r="K1279" s="64"/>
      <c r="L1279" s="6">
        <f t="shared" si="102"/>
        <v>1555.2589755087949</v>
      </c>
      <c r="M1279" s="6">
        <f t="shared" si="103"/>
        <v>1677.9269992537816</v>
      </c>
      <c r="N1279" s="74">
        <f t="shared" si="100"/>
        <v>122.66802374498661</v>
      </c>
      <c r="O1279" s="78">
        <f t="shared" si="101"/>
        <v>7.8873053090631681E-2</v>
      </c>
    </row>
    <row r="1280" spans="2:15" x14ac:dyDescent="0.2">
      <c r="B1280" s="81">
        <v>41566</v>
      </c>
      <c r="C1280" s="24" t="s">
        <v>126</v>
      </c>
      <c r="D1280" s="25">
        <v>1</v>
      </c>
      <c r="E1280" s="25">
        <v>3</v>
      </c>
      <c r="F1280" s="28" t="s">
        <v>1062</v>
      </c>
      <c r="G1280" s="2">
        <v>2.1</v>
      </c>
      <c r="H1280" s="65">
        <v>5</v>
      </c>
      <c r="I1280" s="27">
        <v>2.4</v>
      </c>
      <c r="J1280" s="26"/>
      <c r="K1280" s="64"/>
      <c r="L1280" s="6">
        <f t="shared" si="102"/>
        <v>1557.658975508795</v>
      </c>
      <c r="M1280" s="6">
        <f t="shared" si="103"/>
        <v>1677.9269992537816</v>
      </c>
      <c r="N1280" s="74">
        <f t="shared" si="100"/>
        <v>120.26802374498652</v>
      </c>
      <c r="O1280" s="78">
        <f t="shared" si="101"/>
        <v>7.7210753853039021E-2</v>
      </c>
    </row>
    <row r="1281" spans="2:15" x14ac:dyDescent="0.2">
      <c r="B1281" s="81">
        <v>41566</v>
      </c>
      <c r="C1281" s="24" t="s">
        <v>126</v>
      </c>
      <c r="D1281" s="25">
        <v>1</v>
      </c>
      <c r="E1281" s="25">
        <v>4</v>
      </c>
      <c r="F1281" s="28" t="s">
        <v>1063</v>
      </c>
      <c r="G1281" s="2">
        <v>5.0999999999999996</v>
      </c>
      <c r="H1281" s="65">
        <v>5.75</v>
      </c>
      <c r="I1281" s="27">
        <v>1</v>
      </c>
      <c r="J1281" s="26"/>
      <c r="K1281" s="64"/>
      <c r="L1281" s="6">
        <f t="shared" si="102"/>
        <v>1558.658975508795</v>
      </c>
      <c r="M1281" s="6">
        <f t="shared" si="103"/>
        <v>1677.9269992537816</v>
      </c>
      <c r="N1281" s="74">
        <f t="shared" si="100"/>
        <v>119.26802374498652</v>
      </c>
      <c r="O1281" s="78">
        <f t="shared" si="101"/>
        <v>7.6519640036110989E-2</v>
      </c>
    </row>
    <row r="1282" spans="2:15" x14ac:dyDescent="0.2">
      <c r="B1282" s="81">
        <v>41566</v>
      </c>
      <c r="C1282" s="24" t="s">
        <v>126</v>
      </c>
      <c r="D1282" s="25">
        <v>2</v>
      </c>
      <c r="E1282" s="25">
        <v>1</v>
      </c>
      <c r="F1282" s="28" t="s">
        <v>1064</v>
      </c>
      <c r="G1282" s="2">
        <v>3.6</v>
      </c>
      <c r="H1282" s="65">
        <v>4.8</v>
      </c>
      <c r="I1282" s="27">
        <v>1.4</v>
      </c>
      <c r="J1282" s="26"/>
      <c r="K1282" s="64"/>
      <c r="L1282" s="6">
        <f t="shared" si="102"/>
        <v>1560.0589755087951</v>
      </c>
      <c r="M1282" s="6">
        <f t="shared" si="103"/>
        <v>1677.9269992537816</v>
      </c>
      <c r="N1282" s="74">
        <f t="shared" si="100"/>
        <v>117.86802374498643</v>
      </c>
      <c r="O1282" s="78">
        <f t="shared" si="101"/>
        <v>7.555356918897578E-2</v>
      </c>
    </row>
    <row r="1283" spans="2:15" x14ac:dyDescent="0.2">
      <c r="B1283" s="81">
        <v>41566</v>
      </c>
      <c r="C1283" s="24" t="s">
        <v>126</v>
      </c>
      <c r="D1283" s="25">
        <v>3</v>
      </c>
      <c r="E1283" s="25">
        <v>2</v>
      </c>
      <c r="F1283" s="28" t="s">
        <v>1065</v>
      </c>
      <c r="G1283" s="2">
        <v>3.6</v>
      </c>
      <c r="H1283" s="65">
        <v>4.2</v>
      </c>
      <c r="I1283" s="27">
        <v>1.4</v>
      </c>
      <c r="J1283" s="26">
        <v>1</v>
      </c>
      <c r="K1283" s="64">
        <v>5.88</v>
      </c>
      <c r="L1283" s="6">
        <f t="shared" si="102"/>
        <v>1561.4589755087952</v>
      </c>
      <c r="M1283" s="6">
        <f t="shared" si="103"/>
        <v>1683.8069992537817</v>
      </c>
      <c r="N1283" s="74">
        <f t="shared" si="100"/>
        <v>122.34802374498645</v>
      </c>
      <c r="O1283" s="78">
        <f t="shared" si="101"/>
        <v>7.8354939619928107E-2</v>
      </c>
    </row>
    <row r="1284" spans="2:15" x14ac:dyDescent="0.2">
      <c r="B1284" s="81">
        <v>41566</v>
      </c>
      <c r="C1284" s="24" t="s">
        <v>126</v>
      </c>
      <c r="D1284" s="25">
        <v>3</v>
      </c>
      <c r="E1284" s="25">
        <v>4</v>
      </c>
      <c r="F1284" s="28" t="s">
        <v>1066</v>
      </c>
      <c r="G1284" s="2">
        <v>3.9</v>
      </c>
      <c r="H1284" s="65">
        <v>5.5</v>
      </c>
      <c r="I1284" s="27">
        <v>1.3</v>
      </c>
      <c r="J1284" s="26"/>
      <c r="K1284" s="64"/>
      <c r="L1284" s="6">
        <f t="shared" si="102"/>
        <v>1562.7589755087952</v>
      </c>
      <c r="M1284" s="6">
        <f t="shared" si="103"/>
        <v>1683.8069992537817</v>
      </c>
      <c r="N1284" s="74">
        <f t="shared" ref="N1284:N1347" si="104">M1284-L1284</f>
        <v>121.04802374498649</v>
      </c>
      <c r="O1284" s="78">
        <f t="shared" ref="O1284:O1347" si="105">N1284/L1284</f>
        <v>7.7457896989890127E-2</v>
      </c>
    </row>
    <row r="1285" spans="2:15" x14ac:dyDescent="0.2">
      <c r="B1285" s="81">
        <v>41566</v>
      </c>
      <c r="C1285" s="24" t="s">
        <v>126</v>
      </c>
      <c r="D1285" s="25">
        <v>4</v>
      </c>
      <c r="E1285" s="25">
        <v>1</v>
      </c>
      <c r="F1285" s="28" t="s">
        <v>1067</v>
      </c>
      <c r="G1285" s="2">
        <v>4.9000000000000004</v>
      </c>
      <c r="H1285" s="65">
        <v>8.5</v>
      </c>
      <c r="I1285" s="27">
        <v>1</v>
      </c>
      <c r="J1285" s="26">
        <v>1</v>
      </c>
      <c r="K1285" s="64">
        <v>8.5</v>
      </c>
      <c r="L1285" s="6">
        <f t="shared" ref="L1285:L1348" si="106">L1284+I1285</f>
        <v>1563.7589755087952</v>
      </c>
      <c r="M1285" s="6">
        <f t="shared" ref="M1285:M1348" si="107">M1284+K1285</f>
        <v>1692.3069992537817</v>
      </c>
      <c r="N1285" s="74">
        <f t="shared" si="104"/>
        <v>128.54802374498649</v>
      </c>
      <c r="O1285" s="78">
        <f t="shared" si="105"/>
        <v>8.2204499387868418E-2</v>
      </c>
    </row>
    <row r="1286" spans="2:15" x14ac:dyDescent="0.2">
      <c r="B1286" s="81">
        <v>41566</v>
      </c>
      <c r="C1286" s="24" t="s">
        <v>126</v>
      </c>
      <c r="D1286" s="25">
        <v>5</v>
      </c>
      <c r="E1286" s="25">
        <v>6</v>
      </c>
      <c r="F1286" s="28" t="s">
        <v>530</v>
      </c>
      <c r="G1286" s="2">
        <v>4.2</v>
      </c>
      <c r="H1286" s="65">
        <v>4.5999999999999996</v>
      </c>
      <c r="I1286" s="27">
        <v>1.2</v>
      </c>
      <c r="J1286" s="26"/>
      <c r="K1286" s="64"/>
      <c r="L1286" s="6">
        <f t="shared" si="106"/>
        <v>1564.9589755087952</v>
      </c>
      <c r="M1286" s="6">
        <f t="shared" si="107"/>
        <v>1692.3069992537817</v>
      </c>
      <c r="N1286" s="74">
        <f t="shared" si="104"/>
        <v>127.34802374498645</v>
      </c>
      <c r="O1286" s="78">
        <f t="shared" si="105"/>
        <v>8.1374672268059556E-2</v>
      </c>
    </row>
    <row r="1287" spans="2:15" x14ac:dyDescent="0.2">
      <c r="B1287" s="81">
        <v>41566</v>
      </c>
      <c r="C1287" s="24" t="s">
        <v>126</v>
      </c>
      <c r="D1287" s="25">
        <v>6</v>
      </c>
      <c r="E1287" s="25">
        <v>1</v>
      </c>
      <c r="F1287" s="28" t="s">
        <v>301</v>
      </c>
      <c r="G1287" s="2">
        <v>4.9000000000000004</v>
      </c>
      <c r="H1287" s="65">
        <v>5</v>
      </c>
      <c r="I1287" s="27">
        <v>1</v>
      </c>
      <c r="J1287" s="26">
        <v>1</v>
      </c>
      <c r="K1287" s="64">
        <v>5</v>
      </c>
      <c r="L1287" s="6">
        <f t="shared" si="106"/>
        <v>1565.9589755087952</v>
      </c>
      <c r="M1287" s="6">
        <f t="shared" si="107"/>
        <v>1697.3069992537817</v>
      </c>
      <c r="N1287" s="74">
        <f t="shared" si="104"/>
        <v>131.34802374498645</v>
      </c>
      <c r="O1287" s="78">
        <f t="shared" si="105"/>
        <v>8.3877052847000796E-2</v>
      </c>
    </row>
    <row r="1288" spans="2:15" x14ac:dyDescent="0.2">
      <c r="B1288" s="81">
        <v>41566</v>
      </c>
      <c r="C1288" s="24" t="s">
        <v>19</v>
      </c>
      <c r="D1288" s="25">
        <v>4</v>
      </c>
      <c r="E1288" s="25">
        <v>3</v>
      </c>
      <c r="F1288" s="28" t="s">
        <v>1068</v>
      </c>
      <c r="G1288" s="2">
        <v>3.7</v>
      </c>
      <c r="H1288" s="65">
        <v>6</v>
      </c>
      <c r="I1288" s="27">
        <v>1.4</v>
      </c>
      <c r="J1288" s="26">
        <v>1</v>
      </c>
      <c r="K1288" s="64">
        <v>8.3999999999999986</v>
      </c>
      <c r="L1288" s="6">
        <f t="shared" si="106"/>
        <v>1567.3589755087953</v>
      </c>
      <c r="M1288" s="6">
        <f t="shared" si="107"/>
        <v>1705.7069992537818</v>
      </c>
      <c r="N1288" s="74">
        <f t="shared" si="104"/>
        <v>138.34802374498645</v>
      </c>
      <c r="O1288" s="78">
        <f t="shared" si="105"/>
        <v>8.8268243527348911E-2</v>
      </c>
    </row>
    <row r="1289" spans="2:15" x14ac:dyDescent="0.2">
      <c r="B1289" s="81">
        <v>41566</v>
      </c>
      <c r="C1289" s="24" t="s">
        <v>19</v>
      </c>
      <c r="D1289" s="25">
        <v>4</v>
      </c>
      <c r="E1289" s="25">
        <v>4</v>
      </c>
      <c r="F1289" s="28" t="s">
        <v>1069</v>
      </c>
      <c r="G1289" s="2">
        <v>4.9000000000000004</v>
      </c>
      <c r="H1289" s="65">
        <v>20</v>
      </c>
      <c r="I1289" s="27">
        <v>1</v>
      </c>
      <c r="J1289" s="26"/>
      <c r="K1289" s="64"/>
      <c r="L1289" s="6">
        <f t="shared" si="106"/>
        <v>1568.3589755087953</v>
      </c>
      <c r="M1289" s="6">
        <f t="shared" si="107"/>
        <v>1705.7069992537818</v>
      </c>
      <c r="N1289" s="74">
        <f t="shared" si="104"/>
        <v>137.34802374498645</v>
      </c>
      <c r="O1289" s="78">
        <f t="shared" si="105"/>
        <v>8.7574353760706491E-2</v>
      </c>
    </row>
    <row r="1290" spans="2:15" x14ac:dyDescent="0.2">
      <c r="B1290" s="81">
        <v>41566</v>
      </c>
      <c r="C1290" s="24" t="s">
        <v>126</v>
      </c>
      <c r="D1290" s="25">
        <v>7</v>
      </c>
      <c r="E1290" s="25">
        <v>9</v>
      </c>
      <c r="F1290" s="28" t="s">
        <v>192</v>
      </c>
      <c r="G1290" s="2">
        <v>3.9</v>
      </c>
      <c r="H1290" s="65">
        <v>8</v>
      </c>
      <c r="I1290" s="27">
        <v>1.3</v>
      </c>
      <c r="J1290" s="26">
        <v>2</v>
      </c>
      <c r="K1290" s="64"/>
      <c r="L1290" s="6">
        <f t="shared" si="106"/>
        <v>1569.6589755087953</v>
      </c>
      <c r="M1290" s="6">
        <f t="shared" si="107"/>
        <v>1705.7069992537818</v>
      </c>
      <c r="N1290" s="74">
        <f t="shared" si="104"/>
        <v>136.04802374498649</v>
      </c>
      <c r="O1290" s="78">
        <f t="shared" si="105"/>
        <v>8.667361883551003E-2</v>
      </c>
    </row>
    <row r="1291" spans="2:15" x14ac:dyDescent="0.2">
      <c r="B1291" s="81">
        <v>41566</v>
      </c>
      <c r="C1291" s="24" t="s">
        <v>126</v>
      </c>
      <c r="D1291" s="25">
        <v>7</v>
      </c>
      <c r="E1291" s="25">
        <v>1</v>
      </c>
      <c r="F1291" s="28" t="s">
        <v>317</v>
      </c>
      <c r="G1291" s="2">
        <v>5</v>
      </c>
      <c r="H1291" s="65">
        <v>7.5</v>
      </c>
      <c r="I1291" s="27">
        <v>1</v>
      </c>
      <c r="J1291" s="26"/>
      <c r="K1291" s="64"/>
      <c r="L1291" s="6">
        <f t="shared" si="106"/>
        <v>1570.6589755087953</v>
      </c>
      <c r="M1291" s="6">
        <f t="shared" si="107"/>
        <v>1705.7069992537818</v>
      </c>
      <c r="N1291" s="74">
        <f t="shared" si="104"/>
        <v>135.04802374498649</v>
      </c>
      <c r="O1291" s="78">
        <f t="shared" si="105"/>
        <v>8.5981760427173176E-2</v>
      </c>
    </row>
    <row r="1292" spans="2:15" x14ac:dyDescent="0.2">
      <c r="B1292" s="81">
        <v>41566</v>
      </c>
      <c r="C1292" s="24" t="s">
        <v>24</v>
      </c>
      <c r="D1292" s="25">
        <v>2</v>
      </c>
      <c r="E1292" s="25">
        <v>8</v>
      </c>
      <c r="F1292" s="28" t="s">
        <v>1070</v>
      </c>
      <c r="G1292" s="2">
        <v>4.3</v>
      </c>
      <c r="H1292" s="65">
        <v>17</v>
      </c>
      <c r="I1292" s="27">
        <v>1.2</v>
      </c>
      <c r="J1292" s="26"/>
      <c r="K1292" s="64"/>
      <c r="L1292" s="6">
        <f t="shared" si="106"/>
        <v>1571.8589755087953</v>
      </c>
      <c r="M1292" s="6">
        <f t="shared" si="107"/>
        <v>1705.7069992537818</v>
      </c>
      <c r="N1292" s="74">
        <f t="shared" si="104"/>
        <v>133.84802374498645</v>
      </c>
      <c r="O1292" s="78">
        <f t="shared" si="105"/>
        <v>8.5152692341029609E-2</v>
      </c>
    </row>
    <row r="1293" spans="2:15" x14ac:dyDescent="0.2">
      <c r="B1293" s="81">
        <v>41566</v>
      </c>
      <c r="C1293" s="24" t="s">
        <v>19</v>
      </c>
      <c r="D1293" s="25">
        <v>5</v>
      </c>
      <c r="E1293" s="25">
        <v>5</v>
      </c>
      <c r="F1293" s="28" t="s">
        <v>1071</v>
      </c>
      <c r="G1293" s="2">
        <v>3.7</v>
      </c>
      <c r="H1293" s="65">
        <v>6.5</v>
      </c>
      <c r="I1293" s="27">
        <v>1.4</v>
      </c>
      <c r="J1293" s="26">
        <v>1</v>
      </c>
      <c r="K1293" s="64">
        <v>9.1</v>
      </c>
      <c r="L1293" s="6">
        <f t="shared" si="106"/>
        <v>1573.2589755087954</v>
      </c>
      <c r="M1293" s="6">
        <f t="shared" si="107"/>
        <v>1714.8069992537817</v>
      </c>
      <c r="N1293" s="74">
        <f t="shared" si="104"/>
        <v>141.54802374498627</v>
      </c>
      <c r="O1293" s="78">
        <f t="shared" si="105"/>
        <v>8.9971216403967644E-2</v>
      </c>
    </row>
    <row r="1294" spans="2:15" x14ac:dyDescent="0.2">
      <c r="B1294" s="81">
        <v>41566</v>
      </c>
      <c r="C1294" s="24" t="s">
        <v>19</v>
      </c>
      <c r="D1294" s="25">
        <v>5</v>
      </c>
      <c r="E1294" s="25">
        <v>4</v>
      </c>
      <c r="F1294" s="28" t="s">
        <v>1072</v>
      </c>
      <c r="G1294" s="2">
        <v>5.3</v>
      </c>
      <c r="H1294" s="65">
        <v>5.5</v>
      </c>
      <c r="I1294" s="27">
        <v>0.9</v>
      </c>
      <c r="J1294" s="26">
        <v>3</v>
      </c>
      <c r="K1294" s="64"/>
      <c r="L1294" s="6">
        <f t="shared" si="106"/>
        <v>1574.1589755087955</v>
      </c>
      <c r="M1294" s="6">
        <f t="shared" si="107"/>
        <v>1714.8069992537817</v>
      </c>
      <c r="N1294" s="74">
        <f t="shared" si="104"/>
        <v>140.64802374498618</v>
      </c>
      <c r="O1294" s="78">
        <f t="shared" si="105"/>
        <v>8.9348042944345119E-2</v>
      </c>
    </row>
    <row r="1295" spans="2:15" x14ac:dyDescent="0.2">
      <c r="B1295" s="81">
        <v>41566</v>
      </c>
      <c r="C1295" s="24" t="s">
        <v>58</v>
      </c>
      <c r="D1295" s="25">
        <v>5</v>
      </c>
      <c r="E1295" s="25">
        <v>1</v>
      </c>
      <c r="F1295" s="28" t="s">
        <v>1073</v>
      </c>
      <c r="G1295" s="2">
        <v>3.8</v>
      </c>
      <c r="H1295" s="65">
        <v>15</v>
      </c>
      <c r="I1295" s="27">
        <v>1.3</v>
      </c>
      <c r="J1295" s="26"/>
      <c r="K1295" s="64"/>
      <c r="L1295" s="6">
        <f t="shared" si="106"/>
        <v>1575.4589755087954</v>
      </c>
      <c r="M1295" s="6">
        <f t="shared" si="107"/>
        <v>1714.8069992537817</v>
      </c>
      <c r="N1295" s="74">
        <f t="shared" si="104"/>
        <v>139.34802374498622</v>
      </c>
      <c r="O1295" s="78">
        <f t="shared" si="105"/>
        <v>8.8449160474003266E-2</v>
      </c>
    </row>
    <row r="1296" spans="2:15" x14ac:dyDescent="0.2">
      <c r="B1296" s="81">
        <v>41566</v>
      </c>
      <c r="C1296" s="24" t="s">
        <v>126</v>
      </c>
      <c r="D1296" s="25">
        <v>8</v>
      </c>
      <c r="E1296" s="25">
        <v>1</v>
      </c>
      <c r="F1296" s="28" t="s">
        <v>1074</v>
      </c>
      <c r="G1296" s="2">
        <v>3.4</v>
      </c>
      <c r="H1296" s="65">
        <v>7</v>
      </c>
      <c r="I1296" s="27">
        <v>1.5</v>
      </c>
      <c r="J1296" s="26"/>
      <c r="K1296" s="64"/>
      <c r="L1296" s="6">
        <f t="shared" si="106"/>
        <v>1576.9589755087954</v>
      </c>
      <c r="M1296" s="6">
        <f t="shared" si="107"/>
        <v>1714.8069992537817</v>
      </c>
      <c r="N1296" s="74">
        <f t="shared" si="104"/>
        <v>137.84802374498622</v>
      </c>
      <c r="O1296" s="78">
        <f t="shared" si="105"/>
        <v>8.741382996378233E-2</v>
      </c>
    </row>
    <row r="1297" spans="2:15" x14ac:dyDescent="0.2">
      <c r="B1297" s="81">
        <v>41566</v>
      </c>
      <c r="C1297" s="24" t="s">
        <v>126</v>
      </c>
      <c r="D1297" s="25">
        <v>8</v>
      </c>
      <c r="E1297" s="25">
        <v>4</v>
      </c>
      <c r="F1297" s="28" t="s">
        <v>1075</v>
      </c>
      <c r="G1297" s="2">
        <v>4.8</v>
      </c>
      <c r="H1297" s="65">
        <v>6.5</v>
      </c>
      <c r="I1297" s="27">
        <v>1</v>
      </c>
      <c r="J1297" s="26"/>
      <c r="K1297" s="64"/>
      <c r="L1297" s="6">
        <f t="shared" si="106"/>
        <v>1577.9589755087954</v>
      </c>
      <c r="M1297" s="6">
        <f t="shared" si="107"/>
        <v>1714.8069992537817</v>
      </c>
      <c r="N1297" s="74">
        <f t="shared" si="104"/>
        <v>136.84802374498622</v>
      </c>
      <c r="O1297" s="78">
        <f t="shared" si="105"/>
        <v>8.6724703157039354E-2</v>
      </c>
    </row>
    <row r="1298" spans="2:15" x14ac:dyDescent="0.2">
      <c r="B1298" s="81">
        <v>41566</v>
      </c>
      <c r="C1298" s="24" t="s">
        <v>58</v>
      </c>
      <c r="D1298" s="25">
        <v>6</v>
      </c>
      <c r="E1298" s="25">
        <v>3</v>
      </c>
      <c r="F1298" s="28" t="s">
        <v>1076</v>
      </c>
      <c r="G1298" s="2">
        <v>3.1</v>
      </c>
      <c r="H1298" s="65">
        <v>5.5</v>
      </c>
      <c r="I1298" s="27">
        <v>1.6</v>
      </c>
      <c r="J1298" s="26"/>
      <c r="K1298" s="64"/>
      <c r="L1298" s="6">
        <f t="shared" si="106"/>
        <v>1579.5589755087954</v>
      </c>
      <c r="M1298" s="6">
        <f t="shared" si="107"/>
        <v>1714.8069992537817</v>
      </c>
      <c r="N1298" s="74">
        <f t="shared" si="104"/>
        <v>135.24802374498631</v>
      </c>
      <c r="O1298" s="78">
        <f t="shared" si="105"/>
        <v>8.5623915182667529E-2</v>
      </c>
    </row>
    <row r="1299" spans="2:15" x14ac:dyDescent="0.2">
      <c r="B1299" s="81">
        <v>41566</v>
      </c>
      <c r="C1299" s="24" t="s">
        <v>58</v>
      </c>
      <c r="D1299" s="25">
        <v>6</v>
      </c>
      <c r="E1299" s="25">
        <v>8</v>
      </c>
      <c r="F1299" s="28" t="s">
        <v>599</v>
      </c>
      <c r="G1299" s="2">
        <v>5.7</v>
      </c>
      <c r="H1299" s="65">
        <v>12</v>
      </c>
      <c r="I1299" s="27">
        <v>0.9</v>
      </c>
      <c r="J1299" s="26">
        <v>2</v>
      </c>
      <c r="K1299" s="64"/>
      <c r="L1299" s="6">
        <f t="shared" si="106"/>
        <v>1580.4589755087954</v>
      </c>
      <c r="M1299" s="6">
        <f t="shared" si="107"/>
        <v>1714.8069992537817</v>
      </c>
      <c r="N1299" s="74">
        <f t="shared" si="104"/>
        <v>134.34802374498622</v>
      </c>
      <c r="O1299" s="78">
        <f t="shared" si="105"/>
        <v>8.5005701398693831E-2</v>
      </c>
    </row>
    <row r="1300" spans="2:15" x14ac:dyDescent="0.2">
      <c r="B1300" s="81">
        <v>41566</v>
      </c>
      <c r="C1300" s="24" t="s">
        <v>126</v>
      </c>
      <c r="D1300" s="25">
        <v>9</v>
      </c>
      <c r="E1300" s="25">
        <v>14</v>
      </c>
      <c r="F1300" s="28" t="s">
        <v>1077</v>
      </c>
      <c r="G1300" s="2">
        <v>4.5999999999999996</v>
      </c>
      <c r="H1300" s="65">
        <v>4.7</v>
      </c>
      <c r="I1300" s="27">
        <v>1.1000000000000001</v>
      </c>
      <c r="J1300" s="26"/>
      <c r="K1300" s="64"/>
      <c r="L1300" s="6">
        <f t="shared" si="106"/>
        <v>1581.5589755087954</v>
      </c>
      <c r="M1300" s="6">
        <f t="shared" si="107"/>
        <v>1714.8069992537817</v>
      </c>
      <c r="N1300" s="74">
        <f t="shared" si="104"/>
        <v>133.24802374498631</v>
      </c>
      <c r="O1300" s="78">
        <f t="shared" si="105"/>
        <v>8.4251062279937908E-2</v>
      </c>
    </row>
    <row r="1301" spans="2:15" x14ac:dyDescent="0.2">
      <c r="B1301" s="81">
        <v>41566</v>
      </c>
      <c r="C1301" s="24" t="s">
        <v>19</v>
      </c>
      <c r="D1301" s="25">
        <v>7</v>
      </c>
      <c r="E1301" s="25">
        <v>9</v>
      </c>
      <c r="F1301" s="28" t="s">
        <v>1078</v>
      </c>
      <c r="G1301" s="2">
        <v>5</v>
      </c>
      <c r="H1301" s="65">
        <v>6.5</v>
      </c>
      <c r="I1301" s="27">
        <v>1</v>
      </c>
      <c r="J1301" s="26">
        <v>2</v>
      </c>
      <c r="K1301" s="64"/>
      <c r="L1301" s="6">
        <f t="shared" si="106"/>
        <v>1582.5589755087954</v>
      </c>
      <c r="M1301" s="6">
        <f t="shared" si="107"/>
        <v>1714.8069992537817</v>
      </c>
      <c r="N1301" s="74">
        <f t="shared" si="104"/>
        <v>132.24802374498631</v>
      </c>
      <c r="O1301" s="78">
        <f t="shared" si="105"/>
        <v>8.356593706245187E-2</v>
      </c>
    </row>
    <row r="1302" spans="2:15" x14ac:dyDescent="0.2">
      <c r="B1302" s="81">
        <v>41566</v>
      </c>
      <c r="C1302" s="24" t="s">
        <v>242</v>
      </c>
      <c r="D1302" s="25">
        <v>8</v>
      </c>
      <c r="E1302" s="25">
        <v>9</v>
      </c>
      <c r="F1302" s="28" t="s">
        <v>389</v>
      </c>
      <c r="G1302" s="2">
        <v>3.6</v>
      </c>
      <c r="H1302" s="65">
        <v>15</v>
      </c>
      <c r="I1302" s="27">
        <v>1.4</v>
      </c>
      <c r="J1302" s="26">
        <v>2</v>
      </c>
      <c r="K1302" s="64"/>
      <c r="L1302" s="6">
        <f t="shared" si="106"/>
        <v>1583.9589755087954</v>
      </c>
      <c r="M1302" s="6">
        <f t="shared" si="107"/>
        <v>1714.8069992537817</v>
      </c>
      <c r="N1302" s="74">
        <f t="shared" si="104"/>
        <v>130.84802374498622</v>
      </c>
      <c r="O1302" s="78">
        <f t="shared" si="105"/>
        <v>8.2608215091527562E-2</v>
      </c>
    </row>
    <row r="1303" spans="2:15" x14ac:dyDescent="0.2">
      <c r="B1303" s="81">
        <v>41566</v>
      </c>
      <c r="C1303" s="24" t="s">
        <v>58</v>
      </c>
      <c r="D1303" s="25">
        <v>7</v>
      </c>
      <c r="E1303" s="25">
        <v>9</v>
      </c>
      <c r="F1303" s="28" t="s">
        <v>1079</v>
      </c>
      <c r="G1303" s="2">
        <v>5</v>
      </c>
      <c r="H1303" s="65">
        <v>5.5</v>
      </c>
      <c r="I1303" s="27">
        <v>1</v>
      </c>
      <c r="J1303" s="26"/>
      <c r="K1303" s="64"/>
      <c r="L1303" s="6">
        <f t="shared" si="106"/>
        <v>1584.9589755087954</v>
      </c>
      <c r="M1303" s="6">
        <f t="shared" si="107"/>
        <v>1714.8069992537817</v>
      </c>
      <c r="N1303" s="74">
        <f t="shared" si="104"/>
        <v>129.84802374498622</v>
      </c>
      <c r="O1303" s="78">
        <f t="shared" si="105"/>
        <v>8.1925163837949219E-2</v>
      </c>
    </row>
    <row r="1304" spans="2:15" x14ac:dyDescent="0.2">
      <c r="B1304" s="81">
        <v>41566</v>
      </c>
      <c r="C1304" s="24" t="s">
        <v>58</v>
      </c>
      <c r="D1304" s="25">
        <v>7</v>
      </c>
      <c r="E1304" s="25">
        <v>6</v>
      </c>
      <c r="F1304" s="28" t="s">
        <v>1080</v>
      </c>
      <c r="G1304" s="2">
        <v>5.5</v>
      </c>
      <c r="H1304" s="65">
        <v>8</v>
      </c>
      <c r="I1304" s="27">
        <v>0.9</v>
      </c>
      <c r="J1304" s="26">
        <v>1</v>
      </c>
      <c r="K1304" s="64">
        <v>7.2</v>
      </c>
      <c r="L1304" s="6">
        <f t="shared" si="106"/>
        <v>1585.8589755087955</v>
      </c>
      <c r="M1304" s="6">
        <f t="shared" si="107"/>
        <v>1722.0069992537817</v>
      </c>
      <c r="N1304" s="74">
        <f t="shared" si="104"/>
        <v>136.14802374498618</v>
      </c>
      <c r="O1304" s="78">
        <f t="shared" si="105"/>
        <v>8.5851280503239841E-2</v>
      </c>
    </row>
    <row r="1305" spans="2:15" x14ac:dyDescent="0.2">
      <c r="B1305" s="81">
        <v>41566</v>
      </c>
      <c r="C1305" s="24" t="s">
        <v>19</v>
      </c>
      <c r="D1305" s="25">
        <v>8</v>
      </c>
      <c r="E1305" s="25">
        <v>7</v>
      </c>
      <c r="F1305" s="28" t="s">
        <v>1081</v>
      </c>
      <c r="G1305" s="2">
        <v>3</v>
      </c>
      <c r="H1305" s="65">
        <v>4.2</v>
      </c>
      <c r="I1305" s="27">
        <v>1.7</v>
      </c>
      <c r="J1305" s="26">
        <v>1</v>
      </c>
      <c r="K1305" s="64">
        <v>7.14</v>
      </c>
      <c r="L1305" s="6">
        <f t="shared" si="106"/>
        <v>1587.5589755087956</v>
      </c>
      <c r="M1305" s="6">
        <f t="shared" si="107"/>
        <v>1729.1469992537818</v>
      </c>
      <c r="N1305" s="74">
        <f t="shared" si="104"/>
        <v>141.58802374498623</v>
      </c>
      <c r="O1305" s="78">
        <f t="shared" si="105"/>
        <v>8.9185993042941156E-2</v>
      </c>
    </row>
    <row r="1306" spans="2:15" x14ac:dyDescent="0.2">
      <c r="B1306" s="81">
        <v>41566</v>
      </c>
      <c r="C1306" s="24" t="s">
        <v>24</v>
      </c>
      <c r="D1306" s="25">
        <v>8</v>
      </c>
      <c r="E1306" s="25">
        <v>6</v>
      </c>
      <c r="F1306" s="28" t="s">
        <v>1082</v>
      </c>
      <c r="G1306" s="2">
        <v>3.1</v>
      </c>
      <c r="H1306" s="65">
        <v>6.5</v>
      </c>
      <c r="I1306" s="27">
        <v>1.6</v>
      </c>
      <c r="J1306" s="26"/>
      <c r="K1306" s="64"/>
      <c r="L1306" s="6">
        <f t="shared" si="106"/>
        <v>1589.1589755087955</v>
      </c>
      <c r="M1306" s="6">
        <f t="shared" si="107"/>
        <v>1729.1469992537818</v>
      </c>
      <c r="N1306" s="74">
        <f t="shared" si="104"/>
        <v>139.98802374498632</v>
      </c>
      <c r="O1306" s="78">
        <f t="shared" si="105"/>
        <v>8.8089376772494926E-2</v>
      </c>
    </row>
    <row r="1307" spans="2:15" x14ac:dyDescent="0.2">
      <c r="B1307" s="81">
        <v>41566</v>
      </c>
      <c r="C1307" s="24" t="s">
        <v>24</v>
      </c>
      <c r="D1307" s="25">
        <v>8</v>
      </c>
      <c r="E1307" s="25">
        <v>3</v>
      </c>
      <c r="F1307" s="28" t="s">
        <v>1083</v>
      </c>
      <c r="G1307" s="2">
        <v>4.8</v>
      </c>
      <c r="H1307" s="65">
        <v>21</v>
      </c>
      <c r="I1307" s="27">
        <v>1</v>
      </c>
      <c r="J1307" s="26">
        <v>3</v>
      </c>
      <c r="K1307" s="64"/>
      <c r="L1307" s="6">
        <f t="shared" si="106"/>
        <v>1590.1589755087955</v>
      </c>
      <c r="M1307" s="6">
        <f t="shared" si="107"/>
        <v>1729.1469992537818</v>
      </c>
      <c r="N1307" s="74">
        <f t="shared" si="104"/>
        <v>138.98802374498632</v>
      </c>
      <c r="O1307" s="78">
        <f t="shared" si="105"/>
        <v>8.7405112247041214E-2</v>
      </c>
    </row>
    <row r="1308" spans="2:15" x14ac:dyDescent="0.2">
      <c r="B1308" s="81">
        <v>41566</v>
      </c>
      <c r="C1308" s="24" t="s">
        <v>24</v>
      </c>
      <c r="D1308" s="25">
        <v>9</v>
      </c>
      <c r="E1308" s="25">
        <v>3</v>
      </c>
      <c r="F1308" s="28" t="s">
        <v>1084</v>
      </c>
      <c r="G1308" s="2">
        <v>2.6</v>
      </c>
      <c r="H1308" s="65">
        <v>4.5999999999999996</v>
      </c>
      <c r="I1308" s="27">
        <v>1.9</v>
      </c>
      <c r="J1308" s="26">
        <v>2</v>
      </c>
      <c r="K1308" s="64"/>
      <c r="L1308" s="6">
        <f t="shared" si="106"/>
        <v>1592.0589755087956</v>
      </c>
      <c r="M1308" s="6">
        <f t="shared" si="107"/>
        <v>1729.1469992537818</v>
      </c>
      <c r="N1308" s="74">
        <f t="shared" si="104"/>
        <v>137.08802374498623</v>
      </c>
      <c r="O1308" s="78">
        <f t="shared" si="105"/>
        <v>8.6107377838295959E-2</v>
      </c>
    </row>
    <row r="1309" spans="2:15" x14ac:dyDescent="0.2">
      <c r="B1309" s="81">
        <v>41570</v>
      </c>
      <c r="C1309" s="24" t="s">
        <v>242</v>
      </c>
      <c r="D1309" s="25">
        <v>6</v>
      </c>
      <c r="E1309" s="25">
        <v>10</v>
      </c>
      <c r="F1309" s="28" t="s">
        <v>1085</v>
      </c>
      <c r="G1309" s="2">
        <v>4.5999999999999996</v>
      </c>
      <c r="H1309" s="65">
        <v>5</v>
      </c>
      <c r="I1309" s="27">
        <v>1.1000000000000001</v>
      </c>
      <c r="J1309" s="26"/>
      <c r="K1309" s="64"/>
      <c r="L1309" s="6">
        <f t="shared" si="106"/>
        <v>1593.1589755087955</v>
      </c>
      <c r="M1309" s="6">
        <f t="shared" si="107"/>
        <v>1729.1469992537818</v>
      </c>
      <c r="N1309" s="74">
        <f t="shared" si="104"/>
        <v>135.98802374498632</v>
      </c>
      <c r="O1309" s="78">
        <f t="shared" si="105"/>
        <v>8.5357472691359515E-2</v>
      </c>
    </row>
    <row r="1310" spans="2:15" x14ac:dyDescent="0.2">
      <c r="B1310" s="81">
        <v>41570</v>
      </c>
      <c r="C1310" s="24" t="s">
        <v>242</v>
      </c>
      <c r="D1310" s="25">
        <v>6</v>
      </c>
      <c r="E1310" s="25">
        <v>2</v>
      </c>
      <c r="F1310" s="28" t="s">
        <v>1086</v>
      </c>
      <c r="G1310" s="2">
        <v>5</v>
      </c>
      <c r="H1310" s="65">
        <v>9</v>
      </c>
      <c r="I1310" s="27">
        <v>1</v>
      </c>
      <c r="J1310" s="26"/>
      <c r="K1310" s="64"/>
      <c r="L1310" s="6">
        <f t="shared" si="106"/>
        <v>1594.1589755087955</v>
      </c>
      <c r="M1310" s="6">
        <f t="shared" si="107"/>
        <v>1729.1469992537818</v>
      </c>
      <c r="N1310" s="74">
        <f t="shared" si="104"/>
        <v>134.98802374498632</v>
      </c>
      <c r="O1310" s="78">
        <f t="shared" si="105"/>
        <v>8.4676638791249301E-2</v>
      </c>
    </row>
    <row r="1311" spans="2:15" x14ac:dyDescent="0.2">
      <c r="B1311" s="81">
        <v>41570</v>
      </c>
      <c r="C1311" s="24" t="s">
        <v>242</v>
      </c>
      <c r="D1311" s="25">
        <v>6</v>
      </c>
      <c r="E1311" s="25">
        <v>5</v>
      </c>
      <c r="F1311" s="28" t="s">
        <v>1087</v>
      </c>
      <c r="G1311" s="2">
        <v>5.3</v>
      </c>
      <c r="H1311" s="65">
        <v>9.5</v>
      </c>
      <c r="I1311" s="27">
        <v>0.9</v>
      </c>
      <c r="J1311" s="26">
        <v>1</v>
      </c>
      <c r="K1311" s="64">
        <v>8.5500000000000007</v>
      </c>
      <c r="L1311" s="6">
        <f t="shared" si="106"/>
        <v>1595.0589755087956</v>
      </c>
      <c r="M1311" s="6">
        <f t="shared" si="107"/>
        <v>1737.6969992537818</v>
      </c>
      <c r="N1311" s="74">
        <f t="shared" si="104"/>
        <v>142.63802374498619</v>
      </c>
      <c r="O1311" s="78">
        <f t="shared" si="105"/>
        <v>8.9424921545290942E-2</v>
      </c>
    </row>
    <row r="1312" spans="2:15" x14ac:dyDescent="0.2">
      <c r="B1312" s="81">
        <v>41570</v>
      </c>
      <c r="C1312" s="24" t="s">
        <v>58</v>
      </c>
      <c r="D1312" s="25">
        <v>6</v>
      </c>
      <c r="E1312" s="25">
        <v>6</v>
      </c>
      <c r="F1312" s="28" t="s">
        <v>1088</v>
      </c>
      <c r="G1312" s="2">
        <v>2.6</v>
      </c>
      <c r="H1312" s="65">
        <v>5.5</v>
      </c>
      <c r="I1312" s="27">
        <v>1.9</v>
      </c>
      <c r="J1312" s="26"/>
      <c r="K1312" s="64"/>
      <c r="L1312" s="6">
        <f t="shared" si="106"/>
        <v>1596.9589755087957</v>
      </c>
      <c r="M1312" s="6">
        <f t="shared" si="107"/>
        <v>1737.6969992537818</v>
      </c>
      <c r="N1312" s="74">
        <f t="shared" si="104"/>
        <v>140.73802374498609</v>
      </c>
      <c r="O1312" s="78">
        <f t="shared" si="105"/>
        <v>8.8128765925340413E-2</v>
      </c>
    </row>
    <row r="1313" spans="2:15" x14ac:dyDescent="0.2">
      <c r="B1313" s="81">
        <v>41570</v>
      </c>
      <c r="C1313" s="24" t="s">
        <v>58</v>
      </c>
      <c r="D1313" s="25">
        <v>6</v>
      </c>
      <c r="E1313" s="25">
        <v>2</v>
      </c>
      <c r="F1313" s="28" t="s">
        <v>1089</v>
      </c>
      <c r="G1313" s="2">
        <v>3.9</v>
      </c>
      <c r="H1313" s="65">
        <v>11</v>
      </c>
      <c r="I1313" s="27">
        <v>1.3</v>
      </c>
      <c r="J1313" s="26"/>
      <c r="K1313" s="64"/>
      <c r="L1313" s="6">
        <f t="shared" si="106"/>
        <v>1598.2589755087956</v>
      </c>
      <c r="M1313" s="6">
        <f t="shared" si="107"/>
        <v>1737.6969992537818</v>
      </c>
      <c r="N1313" s="74">
        <f t="shared" si="104"/>
        <v>139.43802374498614</v>
      </c>
      <c r="O1313" s="78">
        <f t="shared" si="105"/>
        <v>8.7243698225187141E-2</v>
      </c>
    </row>
    <row r="1314" spans="2:15" x14ac:dyDescent="0.2">
      <c r="B1314" s="81">
        <v>41570</v>
      </c>
      <c r="C1314" s="24" t="s">
        <v>242</v>
      </c>
      <c r="D1314" s="25">
        <v>7</v>
      </c>
      <c r="E1314" s="25">
        <v>13</v>
      </c>
      <c r="F1314" s="28" t="s">
        <v>200</v>
      </c>
      <c r="G1314" s="2">
        <v>3.4</v>
      </c>
      <c r="H1314" s="65">
        <v>5</v>
      </c>
      <c r="I1314" s="27">
        <v>1.5</v>
      </c>
      <c r="J1314" s="26">
        <v>3</v>
      </c>
      <c r="K1314" s="64"/>
      <c r="L1314" s="6">
        <f t="shared" si="106"/>
        <v>1599.7589755087956</v>
      </c>
      <c r="M1314" s="6">
        <f t="shared" si="107"/>
        <v>1737.6969992537818</v>
      </c>
      <c r="N1314" s="74">
        <f t="shared" si="104"/>
        <v>137.93802374498614</v>
      </c>
      <c r="O1314" s="78">
        <f t="shared" si="105"/>
        <v>8.6224253688663086E-2</v>
      </c>
    </row>
    <row r="1315" spans="2:15" x14ac:dyDescent="0.2">
      <c r="B1315" s="81">
        <v>41570</v>
      </c>
      <c r="C1315" s="24" t="s">
        <v>242</v>
      </c>
      <c r="D1315" s="25">
        <v>7</v>
      </c>
      <c r="E1315" s="25">
        <v>2</v>
      </c>
      <c r="F1315" s="28" t="s">
        <v>546</v>
      </c>
      <c r="G1315" s="2">
        <v>4.5999999999999996</v>
      </c>
      <c r="H1315" s="65">
        <v>12</v>
      </c>
      <c r="I1315" s="27">
        <v>1.1000000000000001</v>
      </c>
      <c r="J1315" s="26"/>
      <c r="K1315" s="64"/>
      <c r="L1315" s="6">
        <f t="shared" si="106"/>
        <v>1600.8589755087955</v>
      </c>
      <c r="M1315" s="6">
        <f t="shared" si="107"/>
        <v>1737.6969992537818</v>
      </c>
      <c r="N1315" s="74">
        <f t="shared" si="104"/>
        <v>136.83802374498623</v>
      </c>
      <c r="O1315" s="78">
        <f t="shared" si="105"/>
        <v>8.5477875214770543E-2</v>
      </c>
    </row>
    <row r="1316" spans="2:15" x14ac:dyDescent="0.2">
      <c r="B1316" s="81">
        <v>41570</v>
      </c>
      <c r="C1316" s="24" t="s">
        <v>58</v>
      </c>
      <c r="D1316" s="25">
        <v>7</v>
      </c>
      <c r="E1316" s="25">
        <v>5</v>
      </c>
      <c r="F1316" s="28" t="s">
        <v>1090</v>
      </c>
      <c r="G1316" s="2">
        <v>4.4000000000000004</v>
      </c>
      <c r="H1316" s="65">
        <v>4.5999999999999996</v>
      </c>
      <c r="I1316" s="27">
        <v>1.1000000000000001</v>
      </c>
      <c r="J1316" s="26">
        <v>1</v>
      </c>
      <c r="K1316" s="64">
        <v>5.0599999999999996</v>
      </c>
      <c r="L1316" s="6">
        <f t="shared" si="106"/>
        <v>1601.9589755087954</v>
      </c>
      <c r="M1316" s="6">
        <f t="shared" si="107"/>
        <v>1742.7569992537817</v>
      </c>
      <c r="N1316" s="74">
        <f t="shared" si="104"/>
        <v>140.79802374498627</v>
      </c>
      <c r="O1316" s="78">
        <f t="shared" si="105"/>
        <v>8.7891154453732273E-2</v>
      </c>
    </row>
    <row r="1317" spans="2:15" x14ac:dyDescent="0.2">
      <c r="B1317" s="81">
        <v>41570</v>
      </c>
      <c r="C1317" s="24" t="s">
        <v>58</v>
      </c>
      <c r="D1317" s="25">
        <v>7</v>
      </c>
      <c r="E1317" s="25">
        <v>9</v>
      </c>
      <c r="F1317" s="28" t="s">
        <v>1091</v>
      </c>
      <c r="G1317" s="2">
        <v>4.9000000000000004</v>
      </c>
      <c r="H1317" s="65">
        <v>15</v>
      </c>
      <c r="I1317" s="27">
        <v>1</v>
      </c>
      <c r="J1317" s="26">
        <v>2</v>
      </c>
      <c r="K1317" s="64"/>
      <c r="L1317" s="6">
        <f t="shared" si="106"/>
        <v>1602.9589755087954</v>
      </c>
      <c r="M1317" s="6">
        <f t="shared" si="107"/>
        <v>1742.7569992537817</v>
      </c>
      <c r="N1317" s="74">
        <f t="shared" si="104"/>
        <v>139.79802374498627</v>
      </c>
      <c r="O1317" s="78">
        <f t="shared" si="105"/>
        <v>8.7212477599816901E-2</v>
      </c>
    </row>
    <row r="1318" spans="2:15" x14ac:dyDescent="0.2">
      <c r="B1318" s="81">
        <v>41570</v>
      </c>
      <c r="C1318" s="24" t="s">
        <v>24</v>
      </c>
      <c r="D1318" s="25">
        <v>4</v>
      </c>
      <c r="E1318" s="25">
        <v>9</v>
      </c>
      <c r="F1318" s="28" t="s">
        <v>1092</v>
      </c>
      <c r="G1318" s="2">
        <v>2.2999999999999998</v>
      </c>
      <c r="H1318" s="65">
        <v>4.8</v>
      </c>
      <c r="I1318" s="27">
        <v>2.2000000000000002</v>
      </c>
      <c r="J1318" s="26">
        <v>2</v>
      </c>
      <c r="K1318" s="64"/>
      <c r="L1318" s="6">
        <f t="shared" si="106"/>
        <v>1605.1589755087955</v>
      </c>
      <c r="M1318" s="6">
        <f t="shared" si="107"/>
        <v>1742.7569992537817</v>
      </c>
      <c r="N1318" s="74">
        <f t="shared" si="104"/>
        <v>137.59802374498622</v>
      </c>
      <c r="O1318" s="78">
        <f t="shared" si="105"/>
        <v>8.5722365101793777E-2</v>
      </c>
    </row>
    <row r="1319" spans="2:15" x14ac:dyDescent="0.2">
      <c r="B1319" s="81">
        <v>41570</v>
      </c>
      <c r="C1319" s="24" t="s">
        <v>24</v>
      </c>
      <c r="D1319" s="25">
        <v>4</v>
      </c>
      <c r="E1319" s="25">
        <v>2</v>
      </c>
      <c r="F1319" s="28" t="s">
        <v>1093</v>
      </c>
      <c r="G1319" s="2">
        <v>6</v>
      </c>
      <c r="H1319" s="65">
        <v>7</v>
      </c>
      <c r="I1319" s="27">
        <v>0.8</v>
      </c>
      <c r="J1319" s="26"/>
      <c r="K1319" s="64"/>
      <c r="L1319" s="6">
        <f t="shared" si="106"/>
        <v>1605.9589755087954</v>
      </c>
      <c r="M1319" s="6">
        <f t="shared" si="107"/>
        <v>1742.7569992537817</v>
      </c>
      <c r="N1319" s="74">
        <f t="shared" si="104"/>
        <v>136.79802374498627</v>
      </c>
      <c r="O1319" s="78">
        <f t="shared" si="105"/>
        <v>8.5181518227541456E-2</v>
      </c>
    </row>
    <row r="1320" spans="2:15" x14ac:dyDescent="0.2">
      <c r="B1320" s="81">
        <v>41570</v>
      </c>
      <c r="C1320" s="24" t="s">
        <v>24</v>
      </c>
      <c r="D1320" s="25">
        <v>6</v>
      </c>
      <c r="E1320" s="25">
        <v>3</v>
      </c>
      <c r="F1320" s="28" t="s">
        <v>1094</v>
      </c>
      <c r="G1320" s="2">
        <v>4.2</v>
      </c>
      <c r="H1320" s="65">
        <v>5</v>
      </c>
      <c r="I1320" s="27">
        <v>1.2</v>
      </c>
      <c r="J1320" s="26"/>
      <c r="K1320" s="64"/>
      <c r="L1320" s="6">
        <f t="shared" si="106"/>
        <v>1607.1589755087955</v>
      </c>
      <c r="M1320" s="6">
        <f t="shared" si="107"/>
        <v>1742.7569992537817</v>
      </c>
      <c r="N1320" s="74">
        <f t="shared" si="104"/>
        <v>135.59802374498622</v>
      </c>
      <c r="O1320" s="78">
        <f t="shared" si="105"/>
        <v>8.4371257486869647E-2</v>
      </c>
    </row>
    <row r="1321" spans="2:15" x14ac:dyDescent="0.2">
      <c r="B1321" s="81">
        <v>41570</v>
      </c>
      <c r="C1321" s="24" t="s">
        <v>24</v>
      </c>
      <c r="D1321" s="25">
        <v>8</v>
      </c>
      <c r="E1321" s="25">
        <v>7</v>
      </c>
      <c r="F1321" s="28" t="s">
        <v>1042</v>
      </c>
      <c r="G1321" s="2">
        <v>3.7</v>
      </c>
      <c r="H1321" s="65">
        <v>8.5</v>
      </c>
      <c r="I1321" s="27">
        <v>1.4</v>
      </c>
      <c r="J1321" s="26"/>
      <c r="K1321" s="64"/>
      <c r="L1321" s="6">
        <f t="shared" si="106"/>
        <v>1608.5589755087956</v>
      </c>
      <c r="M1321" s="6">
        <f t="shared" si="107"/>
        <v>1742.7569992537817</v>
      </c>
      <c r="N1321" s="74">
        <f t="shared" si="104"/>
        <v>134.19802374498613</v>
      </c>
      <c r="O1321" s="78">
        <f t="shared" si="105"/>
        <v>8.342748123520842E-2</v>
      </c>
    </row>
    <row r="1322" spans="2:15" x14ac:dyDescent="0.2">
      <c r="B1322" s="81">
        <v>41570</v>
      </c>
      <c r="C1322" s="24" t="s">
        <v>24</v>
      </c>
      <c r="D1322" s="25">
        <v>8</v>
      </c>
      <c r="E1322" s="25">
        <v>9</v>
      </c>
      <c r="F1322" s="28" t="s">
        <v>827</v>
      </c>
      <c r="G1322" s="2">
        <v>5.2</v>
      </c>
      <c r="H1322" s="65">
        <v>13</v>
      </c>
      <c r="I1322" s="27">
        <v>1</v>
      </c>
      <c r="J1322" s="26"/>
      <c r="K1322" s="64"/>
      <c r="L1322" s="6">
        <f t="shared" si="106"/>
        <v>1609.5589755087956</v>
      </c>
      <c r="M1322" s="6">
        <f t="shared" si="107"/>
        <v>1742.7569992537817</v>
      </c>
      <c r="N1322" s="74">
        <f t="shared" si="104"/>
        <v>133.19802374498613</v>
      </c>
      <c r="O1322" s="78">
        <f t="shared" si="105"/>
        <v>8.2754360524677939E-2</v>
      </c>
    </row>
    <row r="1323" spans="2:15" x14ac:dyDescent="0.2">
      <c r="B1323" s="81">
        <v>41573</v>
      </c>
      <c r="C1323" s="24" t="s">
        <v>206</v>
      </c>
      <c r="D1323" s="25">
        <v>3</v>
      </c>
      <c r="E1323" s="25">
        <v>6</v>
      </c>
      <c r="F1323" s="28" t="s">
        <v>468</v>
      </c>
      <c r="G1323" s="2">
        <v>4.8</v>
      </c>
      <c r="H1323" s="65">
        <v>8</v>
      </c>
      <c r="I1323" s="27">
        <v>1</v>
      </c>
      <c r="J1323" s="26">
        <v>1</v>
      </c>
      <c r="K1323" s="64">
        <v>8</v>
      </c>
      <c r="L1323" s="6">
        <f t="shared" si="106"/>
        <v>1610.5589755087956</v>
      </c>
      <c r="M1323" s="6">
        <f t="shared" si="107"/>
        <v>1750.7569992537817</v>
      </c>
      <c r="N1323" s="74">
        <f t="shared" si="104"/>
        <v>140.19802374498613</v>
      </c>
      <c r="O1323" s="78">
        <f t="shared" si="105"/>
        <v>8.7049295230369222E-2</v>
      </c>
    </row>
    <row r="1324" spans="2:15" x14ac:dyDescent="0.2">
      <c r="B1324" s="81">
        <v>41573</v>
      </c>
      <c r="C1324" s="24" t="s">
        <v>206</v>
      </c>
      <c r="D1324" s="25">
        <v>3</v>
      </c>
      <c r="E1324" s="25">
        <v>4</v>
      </c>
      <c r="F1324" s="28" t="s">
        <v>1095</v>
      </c>
      <c r="G1324" s="2">
        <v>5.4</v>
      </c>
      <c r="H1324" s="65">
        <v>5.5</v>
      </c>
      <c r="I1324" s="27">
        <v>0.9</v>
      </c>
      <c r="J1324" s="26"/>
      <c r="K1324" s="64"/>
      <c r="L1324" s="6">
        <f t="shared" si="106"/>
        <v>1611.4589755087957</v>
      </c>
      <c r="M1324" s="6">
        <f t="shared" si="107"/>
        <v>1750.7569992537817</v>
      </c>
      <c r="N1324" s="74">
        <f t="shared" si="104"/>
        <v>139.29802374498604</v>
      </c>
      <c r="O1324" s="78">
        <f t="shared" si="105"/>
        <v>8.6442178089581601E-2</v>
      </c>
    </row>
    <row r="1325" spans="2:15" x14ac:dyDescent="0.2">
      <c r="B1325" s="81">
        <v>41573</v>
      </c>
      <c r="C1325" s="24" t="s">
        <v>206</v>
      </c>
      <c r="D1325" s="25">
        <v>4</v>
      </c>
      <c r="E1325" s="25">
        <v>9</v>
      </c>
      <c r="F1325" s="28" t="s">
        <v>1096</v>
      </c>
      <c r="G1325" s="2">
        <v>4.7</v>
      </c>
      <c r="H1325" s="65">
        <v>6</v>
      </c>
      <c r="I1325" s="27">
        <v>1.1000000000000001</v>
      </c>
      <c r="J1325" s="26"/>
      <c r="K1325" s="64"/>
      <c r="L1325" s="6">
        <f t="shared" si="106"/>
        <v>1612.5589755087956</v>
      </c>
      <c r="M1325" s="6">
        <f t="shared" si="107"/>
        <v>1750.7569992537817</v>
      </c>
      <c r="N1325" s="74">
        <f t="shared" si="104"/>
        <v>138.19802374498613</v>
      </c>
      <c r="O1325" s="78">
        <f t="shared" si="105"/>
        <v>8.5701066344802554E-2</v>
      </c>
    </row>
    <row r="1326" spans="2:15" x14ac:dyDescent="0.2">
      <c r="B1326" s="81">
        <v>41573</v>
      </c>
      <c r="C1326" s="24" t="s">
        <v>206</v>
      </c>
      <c r="D1326" s="25">
        <v>6</v>
      </c>
      <c r="E1326" s="25">
        <v>5</v>
      </c>
      <c r="F1326" s="28" t="s">
        <v>1097</v>
      </c>
      <c r="G1326" s="2">
        <v>3.7</v>
      </c>
      <c r="H1326" s="65">
        <v>7.5</v>
      </c>
      <c r="I1326" s="27">
        <v>1.4</v>
      </c>
      <c r="J1326" s="26"/>
      <c r="K1326" s="64"/>
      <c r="L1326" s="6">
        <f t="shared" si="106"/>
        <v>1613.9589755087957</v>
      </c>
      <c r="M1326" s="6">
        <f t="shared" si="107"/>
        <v>1750.7569992537817</v>
      </c>
      <c r="N1326" s="74">
        <f t="shared" si="104"/>
        <v>136.79802374498604</v>
      </c>
      <c r="O1326" s="78">
        <f t="shared" si="105"/>
        <v>8.4759294270079499E-2</v>
      </c>
    </row>
    <row r="1327" spans="2:15" x14ac:dyDescent="0.2">
      <c r="B1327" s="81">
        <v>41573</v>
      </c>
      <c r="C1327" s="24" t="s">
        <v>206</v>
      </c>
      <c r="D1327" s="25">
        <v>6</v>
      </c>
      <c r="E1327" s="25">
        <v>1</v>
      </c>
      <c r="F1327" s="28" t="s">
        <v>1098</v>
      </c>
      <c r="G1327" s="2">
        <v>5.8</v>
      </c>
      <c r="H1327" s="65">
        <v>13</v>
      </c>
      <c r="I1327" s="27">
        <v>0.9</v>
      </c>
      <c r="J1327" s="26"/>
      <c r="K1327" s="64"/>
      <c r="L1327" s="6">
        <f t="shared" si="106"/>
        <v>1614.8589755087958</v>
      </c>
      <c r="M1327" s="6">
        <f t="shared" si="107"/>
        <v>1750.7569992537817</v>
      </c>
      <c r="N1327" s="74">
        <f t="shared" si="104"/>
        <v>135.89802374498595</v>
      </c>
      <c r="O1327" s="78">
        <f t="shared" si="105"/>
        <v>8.415473165523224E-2</v>
      </c>
    </row>
    <row r="1328" spans="2:15" x14ac:dyDescent="0.2">
      <c r="B1328" s="81">
        <v>41573</v>
      </c>
      <c r="C1328" s="24" t="s">
        <v>206</v>
      </c>
      <c r="D1328" s="25">
        <v>8</v>
      </c>
      <c r="E1328" s="25">
        <v>10</v>
      </c>
      <c r="F1328" s="28" t="s">
        <v>1099</v>
      </c>
      <c r="G1328" s="2">
        <v>3.3</v>
      </c>
      <c r="H1328" s="65">
        <v>3.4</v>
      </c>
      <c r="I1328" s="27">
        <v>1.5</v>
      </c>
      <c r="J1328" s="26">
        <v>1</v>
      </c>
      <c r="K1328" s="64">
        <v>5.0999999999999996</v>
      </c>
      <c r="L1328" s="6">
        <f t="shared" si="106"/>
        <v>1616.3589755087958</v>
      </c>
      <c r="M1328" s="6">
        <f t="shared" si="107"/>
        <v>1755.8569992537816</v>
      </c>
      <c r="N1328" s="74">
        <f t="shared" si="104"/>
        <v>139.49802374498586</v>
      </c>
      <c r="O1328" s="78">
        <f t="shared" si="105"/>
        <v>8.630386310137253E-2</v>
      </c>
    </row>
    <row r="1329" spans="2:15" x14ac:dyDescent="0.2">
      <c r="B1329" s="81">
        <v>41573</v>
      </c>
      <c r="C1329" s="24" t="s">
        <v>14</v>
      </c>
      <c r="D1329" s="25">
        <v>7</v>
      </c>
      <c r="E1329" s="25">
        <v>8</v>
      </c>
      <c r="F1329" s="28" t="s">
        <v>1100</v>
      </c>
      <c r="G1329" s="2">
        <v>3.1</v>
      </c>
      <c r="H1329" s="65">
        <v>7</v>
      </c>
      <c r="I1329" s="27">
        <v>1.6</v>
      </c>
      <c r="J1329" s="26"/>
      <c r="K1329" s="64"/>
      <c r="L1329" s="6">
        <f t="shared" si="106"/>
        <v>1617.9589755087957</v>
      </c>
      <c r="M1329" s="6">
        <f t="shared" si="107"/>
        <v>1755.8569992537816</v>
      </c>
      <c r="N1329" s="74">
        <f t="shared" si="104"/>
        <v>137.89802374498595</v>
      </c>
      <c r="O1329" s="78">
        <f t="shared" si="105"/>
        <v>8.5229616963323485E-2</v>
      </c>
    </row>
    <row r="1330" spans="2:15" x14ac:dyDescent="0.2">
      <c r="B1330" s="81">
        <v>41573</v>
      </c>
      <c r="C1330" s="24" t="s">
        <v>14</v>
      </c>
      <c r="D1330" s="25">
        <v>7</v>
      </c>
      <c r="E1330" s="25">
        <v>15</v>
      </c>
      <c r="F1330" s="28" t="s">
        <v>961</v>
      </c>
      <c r="G1330" s="2">
        <v>4.4000000000000004</v>
      </c>
      <c r="H1330" s="65">
        <v>5.5</v>
      </c>
      <c r="I1330" s="27">
        <v>1.1000000000000001</v>
      </c>
      <c r="J1330" s="26"/>
      <c r="K1330" s="64"/>
      <c r="L1330" s="6">
        <f t="shared" si="106"/>
        <v>1619.0589755087956</v>
      </c>
      <c r="M1330" s="6">
        <f t="shared" si="107"/>
        <v>1755.8569992537816</v>
      </c>
      <c r="N1330" s="74">
        <f t="shared" si="104"/>
        <v>136.79802374498604</v>
      </c>
      <c r="O1330" s="78">
        <f t="shared" si="105"/>
        <v>8.449230436587199E-2</v>
      </c>
    </row>
    <row r="1331" spans="2:15" x14ac:dyDescent="0.2">
      <c r="B1331" s="81">
        <v>41573</v>
      </c>
      <c r="C1331" s="24" t="s">
        <v>30</v>
      </c>
      <c r="D1331" s="25">
        <v>6</v>
      </c>
      <c r="E1331" s="25">
        <v>3</v>
      </c>
      <c r="F1331" s="28" t="s">
        <v>898</v>
      </c>
      <c r="G1331" s="2">
        <v>5.4</v>
      </c>
      <c r="H1331" s="65">
        <v>12</v>
      </c>
      <c r="I1331" s="27">
        <v>0.9</v>
      </c>
      <c r="J1331" s="26">
        <v>1</v>
      </c>
      <c r="K1331" s="64">
        <v>10.8</v>
      </c>
      <c r="L1331" s="6">
        <f t="shared" si="106"/>
        <v>1619.9589755087957</v>
      </c>
      <c r="M1331" s="6">
        <f t="shared" si="107"/>
        <v>1766.6569992537816</v>
      </c>
      <c r="N1331" s="74">
        <f t="shared" si="104"/>
        <v>146.6980237449859</v>
      </c>
      <c r="O1331" s="78">
        <f t="shared" si="105"/>
        <v>9.0556628879389423E-2</v>
      </c>
    </row>
    <row r="1332" spans="2:15" x14ac:dyDescent="0.2">
      <c r="B1332" s="81">
        <v>41573</v>
      </c>
      <c r="C1332" s="24" t="s">
        <v>30</v>
      </c>
      <c r="D1332" s="25">
        <v>6</v>
      </c>
      <c r="E1332" s="25">
        <v>7</v>
      </c>
      <c r="F1332" s="28" t="s">
        <v>1014</v>
      </c>
      <c r="G1332" s="2">
        <v>5.6</v>
      </c>
      <c r="H1332" s="65">
        <v>6.5</v>
      </c>
      <c r="I1332" s="27">
        <v>0.9</v>
      </c>
      <c r="J1332" s="26"/>
      <c r="K1332" s="64"/>
      <c r="L1332" s="6">
        <f t="shared" si="106"/>
        <v>1620.8589755087958</v>
      </c>
      <c r="M1332" s="6">
        <f t="shared" si="107"/>
        <v>1766.6569992537816</v>
      </c>
      <c r="N1332" s="74">
        <f t="shared" si="104"/>
        <v>145.79802374498581</v>
      </c>
      <c r="O1332" s="78">
        <f t="shared" si="105"/>
        <v>8.9951085164098915E-2</v>
      </c>
    </row>
    <row r="1333" spans="2:15" x14ac:dyDescent="0.2">
      <c r="B1333" s="81">
        <v>41573</v>
      </c>
      <c r="C1333" s="24" t="s">
        <v>206</v>
      </c>
      <c r="D1333" s="25">
        <v>9</v>
      </c>
      <c r="E1333" s="25">
        <v>10</v>
      </c>
      <c r="F1333" s="28" t="s">
        <v>1101</v>
      </c>
      <c r="G1333" s="2">
        <v>4.3</v>
      </c>
      <c r="H1333" s="65">
        <v>7.5</v>
      </c>
      <c r="I1333" s="27">
        <v>1.2</v>
      </c>
      <c r="J1333" s="26"/>
      <c r="K1333" s="64"/>
      <c r="L1333" s="6">
        <f t="shared" si="106"/>
        <v>1622.0589755087958</v>
      </c>
      <c r="M1333" s="6">
        <f t="shared" si="107"/>
        <v>1766.6569992537816</v>
      </c>
      <c r="N1333" s="74">
        <f t="shared" si="104"/>
        <v>144.59802374498577</v>
      </c>
      <c r="O1333" s="78">
        <f t="shared" si="105"/>
        <v>8.9144738833943624E-2</v>
      </c>
    </row>
    <row r="1334" spans="2:15" x14ac:dyDescent="0.2">
      <c r="B1334" s="81">
        <v>41573</v>
      </c>
      <c r="C1334" s="24" t="s">
        <v>24</v>
      </c>
      <c r="D1334" s="25">
        <v>3</v>
      </c>
      <c r="E1334" s="25">
        <v>3</v>
      </c>
      <c r="F1334" s="28" t="s">
        <v>1045</v>
      </c>
      <c r="G1334" s="2">
        <v>3.6</v>
      </c>
      <c r="H1334" s="65">
        <v>9</v>
      </c>
      <c r="I1334" s="27">
        <v>1.4</v>
      </c>
      <c r="J1334" s="26">
        <v>1</v>
      </c>
      <c r="K1334" s="64">
        <v>12.6</v>
      </c>
      <c r="L1334" s="6">
        <f t="shared" si="106"/>
        <v>1623.4589755087959</v>
      </c>
      <c r="M1334" s="6">
        <f t="shared" si="107"/>
        <v>1779.2569992537815</v>
      </c>
      <c r="N1334" s="74">
        <f t="shared" si="104"/>
        <v>155.79802374498558</v>
      </c>
      <c r="O1334" s="78">
        <f t="shared" si="105"/>
        <v>9.5966714339768347E-2</v>
      </c>
    </row>
    <row r="1335" spans="2:15" x14ac:dyDescent="0.2">
      <c r="B1335" s="81">
        <v>41573</v>
      </c>
      <c r="C1335" s="24" t="s">
        <v>24</v>
      </c>
      <c r="D1335" s="25">
        <v>3</v>
      </c>
      <c r="E1335" s="25">
        <v>5</v>
      </c>
      <c r="F1335" s="28" t="s">
        <v>1102</v>
      </c>
      <c r="G1335" s="2">
        <v>4.9000000000000004</v>
      </c>
      <c r="H1335" s="65">
        <v>7</v>
      </c>
      <c r="I1335" s="27">
        <v>1</v>
      </c>
      <c r="J1335" s="26"/>
      <c r="K1335" s="64"/>
      <c r="L1335" s="6">
        <f t="shared" si="106"/>
        <v>1624.4589755087959</v>
      </c>
      <c r="M1335" s="6">
        <f t="shared" si="107"/>
        <v>1779.2569992537815</v>
      </c>
      <c r="N1335" s="74">
        <f t="shared" si="104"/>
        <v>154.79802374498558</v>
      </c>
      <c r="O1335" s="78">
        <f t="shared" si="105"/>
        <v>9.5292048662848738E-2</v>
      </c>
    </row>
    <row r="1336" spans="2:15" x14ac:dyDescent="0.2">
      <c r="B1336" s="81">
        <v>41573</v>
      </c>
      <c r="C1336" s="24" t="s">
        <v>19</v>
      </c>
      <c r="D1336" s="25">
        <v>7</v>
      </c>
      <c r="E1336" s="25">
        <v>4</v>
      </c>
      <c r="F1336" s="28" t="s">
        <v>992</v>
      </c>
      <c r="G1336" s="2">
        <v>3</v>
      </c>
      <c r="H1336" s="65">
        <v>4.8</v>
      </c>
      <c r="I1336" s="27">
        <v>1.7</v>
      </c>
      <c r="J1336" s="26">
        <v>2</v>
      </c>
      <c r="K1336" s="64"/>
      <c r="L1336" s="6">
        <f t="shared" si="106"/>
        <v>1626.1589755087959</v>
      </c>
      <c r="M1336" s="6">
        <f t="shared" si="107"/>
        <v>1779.2569992537815</v>
      </c>
      <c r="N1336" s="74">
        <f t="shared" si="104"/>
        <v>153.09802374498554</v>
      </c>
      <c r="O1336" s="78">
        <f t="shared" si="105"/>
        <v>9.414702132495005E-2</v>
      </c>
    </row>
    <row r="1337" spans="2:15" x14ac:dyDescent="0.2">
      <c r="B1337" s="81">
        <v>41573</v>
      </c>
      <c r="C1337" s="24" t="s">
        <v>19</v>
      </c>
      <c r="D1337" s="25">
        <v>7</v>
      </c>
      <c r="E1337" s="25">
        <v>6</v>
      </c>
      <c r="F1337" s="28" t="s">
        <v>1103</v>
      </c>
      <c r="G1337" s="2">
        <v>4</v>
      </c>
      <c r="H1337" s="65">
        <v>6</v>
      </c>
      <c r="I1337" s="27">
        <v>1.3</v>
      </c>
      <c r="J1337" s="26"/>
      <c r="K1337" s="64"/>
      <c r="L1337" s="6">
        <f t="shared" si="106"/>
        <v>1627.4589755087959</v>
      </c>
      <c r="M1337" s="6">
        <f t="shared" si="107"/>
        <v>1779.2569992537815</v>
      </c>
      <c r="N1337" s="74">
        <f t="shared" si="104"/>
        <v>151.79802374498558</v>
      </c>
      <c r="O1337" s="78">
        <f t="shared" si="105"/>
        <v>9.3273026250955821E-2</v>
      </c>
    </row>
    <row r="1338" spans="2:15" x14ac:dyDescent="0.2">
      <c r="B1338" s="81">
        <v>41573</v>
      </c>
      <c r="C1338" s="24" t="s">
        <v>14</v>
      </c>
      <c r="D1338" s="25">
        <v>8</v>
      </c>
      <c r="E1338" s="25">
        <v>6</v>
      </c>
      <c r="F1338" s="28" t="s">
        <v>864</v>
      </c>
      <c r="G1338" s="2">
        <v>2.6</v>
      </c>
      <c r="H1338" s="65">
        <v>4.2</v>
      </c>
      <c r="I1338" s="27">
        <v>1.9</v>
      </c>
      <c r="J1338" s="26">
        <v>1</v>
      </c>
      <c r="K1338" s="64">
        <v>7.9799999999999995</v>
      </c>
      <c r="L1338" s="6">
        <f t="shared" si="106"/>
        <v>1629.358975508796</v>
      </c>
      <c r="M1338" s="6">
        <f t="shared" si="107"/>
        <v>1787.2369992537815</v>
      </c>
      <c r="N1338" s="74">
        <f t="shared" si="104"/>
        <v>157.87802374498551</v>
      </c>
      <c r="O1338" s="78">
        <f t="shared" si="105"/>
        <v>9.6895789152715919E-2</v>
      </c>
    </row>
    <row r="1339" spans="2:15" x14ac:dyDescent="0.2">
      <c r="B1339" s="81">
        <v>41573</v>
      </c>
      <c r="C1339" s="24" t="s">
        <v>30</v>
      </c>
      <c r="D1339" s="25">
        <v>7</v>
      </c>
      <c r="E1339" s="25">
        <v>4</v>
      </c>
      <c r="F1339" s="28" t="s">
        <v>1104</v>
      </c>
      <c r="G1339" s="2">
        <v>3.4</v>
      </c>
      <c r="H1339" s="65">
        <v>3.4</v>
      </c>
      <c r="I1339" s="27">
        <v>1.5</v>
      </c>
      <c r="J1339" s="26">
        <v>3</v>
      </c>
      <c r="K1339" s="64"/>
      <c r="L1339" s="6">
        <f t="shared" si="106"/>
        <v>1630.858975508796</v>
      </c>
      <c r="M1339" s="6">
        <f t="shared" si="107"/>
        <v>1787.2369992537815</v>
      </c>
      <c r="N1339" s="74">
        <f t="shared" si="104"/>
        <v>156.37802374498551</v>
      </c>
      <c r="O1339" s="78">
        <f t="shared" si="105"/>
        <v>9.588690750909265E-2</v>
      </c>
    </row>
    <row r="1340" spans="2:15" x14ac:dyDescent="0.2">
      <c r="B1340" s="81">
        <v>41573</v>
      </c>
      <c r="C1340" s="24" t="s">
        <v>30</v>
      </c>
      <c r="D1340" s="25">
        <v>7</v>
      </c>
      <c r="E1340" s="25">
        <v>5</v>
      </c>
      <c r="F1340" s="28" t="s">
        <v>1105</v>
      </c>
      <c r="G1340" s="2">
        <v>5</v>
      </c>
      <c r="H1340" s="65">
        <v>9.5</v>
      </c>
      <c r="I1340" s="27">
        <v>1</v>
      </c>
      <c r="J1340" s="26">
        <v>1</v>
      </c>
      <c r="K1340" s="64">
        <v>9.5</v>
      </c>
      <c r="L1340" s="6">
        <f t="shared" si="106"/>
        <v>1631.858975508796</v>
      </c>
      <c r="M1340" s="6">
        <f t="shared" si="107"/>
        <v>1796.7369992537815</v>
      </c>
      <c r="N1340" s="74">
        <f t="shared" si="104"/>
        <v>164.87802374498551</v>
      </c>
      <c r="O1340" s="78">
        <f t="shared" si="105"/>
        <v>0.10103693163410664</v>
      </c>
    </row>
    <row r="1341" spans="2:15" x14ac:dyDescent="0.2">
      <c r="B1341" s="81">
        <v>41573</v>
      </c>
      <c r="C1341" s="24" t="s">
        <v>206</v>
      </c>
      <c r="D1341" s="25">
        <v>10</v>
      </c>
      <c r="E1341" s="25">
        <v>11</v>
      </c>
      <c r="F1341" s="28" t="s">
        <v>84</v>
      </c>
      <c r="G1341" s="2">
        <v>3.2</v>
      </c>
      <c r="H1341" s="65">
        <v>4.5999999999999996</v>
      </c>
      <c r="I1341" s="27">
        <v>1.6</v>
      </c>
      <c r="J1341" s="26"/>
      <c r="K1341" s="64"/>
      <c r="L1341" s="6">
        <f t="shared" si="106"/>
        <v>1633.4589755087959</v>
      </c>
      <c r="M1341" s="6">
        <f t="shared" si="107"/>
        <v>1796.7369992537815</v>
      </c>
      <c r="N1341" s="74">
        <f t="shared" si="104"/>
        <v>163.2780237449856</v>
      </c>
      <c r="O1341" s="78">
        <f t="shared" si="105"/>
        <v>9.9958447804988276E-2</v>
      </c>
    </row>
    <row r="1342" spans="2:15" x14ac:dyDescent="0.2">
      <c r="B1342" s="81">
        <v>41573</v>
      </c>
      <c r="C1342" s="24" t="s">
        <v>24</v>
      </c>
      <c r="D1342" s="25">
        <v>4</v>
      </c>
      <c r="E1342" s="25">
        <v>3</v>
      </c>
      <c r="F1342" s="28" t="s">
        <v>1084</v>
      </c>
      <c r="G1342" s="2">
        <v>3.7</v>
      </c>
      <c r="H1342" s="65">
        <v>4.5</v>
      </c>
      <c r="I1342" s="27">
        <v>1.4</v>
      </c>
      <c r="J1342" s="26"/>
      <c r="K1342" s="64"/>
      <c r="L1342" s="6">
        <f t="shared" si="106"/>
        <v>1634.858975508796</v>
      </c>
      <c r="M1342" s="6">
        <f t="shared" si="107"/>
        <v>1796.7369992537815</v>
      </c>
      <c r="N1342" s="74">
        <f t="shared" si="104"/>
        <v>161.87802374498551</v>
      </c>
      <c r="O1342" s="78">
        <f t="shared" si="105"/>
        <v>9.901650611460619E-2</v>
      </c>
    </row>
    <row r="1343" spans="2:15" x14ac:dyDescent="0.2">
      <c r="B1343" s="81">
        <v>41573</v>
      </c>
      <c r="C1343" s="24" t="s">
        <v>24</v>
      </c>
      <c r="D1343" s="25">
        <v>4</v>
      </c>
      <c r="E1343" s="25">
        <v>5</v>
      </c>
      <c r="F1343" s="28" t="s">
        <v>553</v>
      </c>
      <c r="G1343" s="2">
        <v>4.0999999999999996</v>
      </c>
      <c r="H1343" s="65">
        <v>28</v>
      </c>
      <c r="I1343" s="27">
        <v>1.2</v>
      </c>
      <c r="J1343" s="26"/>
      <c r="K1343" s="64"/>
      <c r="L1343" s="6">
        <f t="shared" si="106"/>
        <v>1636.058975508796</v>
      </c>
      <c r="M1343" s="6">
        <f t="shared" si="107"/>
        <v>1796.7369992537815</v>
      </c>
      <c r="N1343" s="74">
        <f t="shared" si="104"/>
        <v>160.67802374498547</v>
      </c>
      <c r="O1343" s="78">
        <f t="shared" si="105"/>
        <v>9.8210410596608469E-2</v>
      </c>
    </row>
    <row r="1344" spans="2:15" x14ac:dyDescent="0.2">
      <c r="B1344" s="81">
        <v>41573</v>
      </c>
      <c r="C1344" s="24" t="s">
        <v>19</v>
      </c>
      <c r="D1344" s="25">
        <v>8</v>
      </c>
      <c r="E1344" s="25">
        <v>4</v>
      </c>
      <c r="F1344" s="28" t="s">
        <v>973</v>
      </c>
      <c r="G1344" s="2">
        <v>3.7</v>
      </c>
      <c r="H1344" s="65">
        <v>4</v>
      </c>
      <c r="I1344" s="27">
        <v>1.4</v>
      </c>
      <c r="J1344" s="26"/>
      <c r="K1344" s="64"/>
      <c r="L1344" s="6">
        <f t="shared" si="106"/>
        <v>1637.4589755087961</v>
      </c>
      <c r="M1344" s="6">
        <f t="shared" si="107"/>
        <v>1796.7369992537815</v>
      </c>
      <c r="N1344" s="74">
        <f t="shared" si="104"/>
        <v>159.27802374498538</v>
      </c>
      <c r="O1344" s="78">
        <f t="shared" si="105"/>
        <v>9.7271459088307255E-2</v>
      </c>
    </row>
    <row r="1345" spans="2:15" x14ac:dyDescent="0.2">
      <c r="B1345" s="81">
        <v>41573</v>
      </c>
      <c r="C1345" s="24" t="s">
        <v>19</v>
      </c>
      <c r="D1345" s="25">
        <v>8</v>
      </c>
      <c r="E1345" s="25">
        <v>10</v>
      </c>
      <c r="F1345" s="28" t="s">
        <v>1106</v>
      </c>
      <c r="G1345" s="2">
        <v>3.7</v>
      </c>
      <c r="H1345" s="65">
        <v>4.2</v>
      </c>
      <c r="I1345" s="27">
        <v>1.4</v>
      </c>
      <c r="J1345" s="26">
        <v>1</v>
      </c>
      <c r="K1345" s="64">
        <v>5.88</v>
      </c>
      <c r="L1345" s="6">
        <f t="shared" si="106"/>
        <v>1638.8589755087962</v>
      </c>
      <c r="M1345" s="6">
        <f t="shared" si="107"/>
        <v>1802.6169992537816</v>
      </c>
      <c r="N1345" s="74">
        <f t="shared" si="104"/>
        <v>163.75802374498539</v>
      </c>
      <c r="O1345" s="78">
        <f t="shared" si="105"/>
        <v>9.992197388072728E-2</v>
      </c>
    </row>
    <row r="1346" spans="2:15" x14ac:dyDescent="0.2">
      <c r="B1346" s="81">
        <v>41573</v>
      </c>
      <c r="C1346" s="24" t="s">
        <v>30</v>
      </c>
      <c r="D1346" s="25">
        <v>8</v>
      </c>
      <c r="E1346" s="25">
        <v>8</v>
      </c>
      <c r="F1346" s="28" t="s">
        <v>123</v>
      </c>
      <c r="G1346" s="2">
        <v>3.9</v>
      </c>
      <c r="H1346" s="65">
        <v>5</v>
      </c>
      <c r="I1346" s="27">
        <v>1.3</v>
      </c>
      <c r="J1346" s="26">
        <v>3</v>
      </c>
      <c r="K1346" s="64"/>
      <c r="L1346" s="6">
        <f t="shared" si="106"/>
        <v>1640.1589755087962</v>
      </c>
      <c r="M1346" s="6">
        <f t="shared" si="107"/>
        <v>1802.6169992537816</v>
      </c>
      <c r="N1346" s="74">
        <f t="shared" si="104"/>
        <v>162.45802374498544</v>
      </c>
      <c r="O1346" s="78">
        <f t="shared" si="105"/>
        <v>9.9050169020712814E-2</v>
      </c>
    </row>
    <row r="1347" spans="2:15" x14ac:dyDescent="0.2">
      <c r="B1347" s="81">
        <v>41573</v>
      </c>
      <c r="C1347" s="24" t="s">
        <v>24</v>
      </c>
      <c r="D1347" s="25">
        <v>5</v>
      </c>
      <c r="E1347" s="25">
        <v>11</v>
      </c>
      <c r="F1347" s="28" t="s">
        <v>1107</v>
      </c>
      <c r="G1347" s="2">
        <v>5</v>
      </c>
      <c r="H1347" s="65">
        <v>6</v>
      </c>
      <c r="I1347" s="27">
        <v>1</v>
      </c>
      <c r="J1347" s="26"/>
      <c r="K1347" s="64"/>
      <c r="L1347" s="6">
        <f t="shared" si="106"/>
        <v>1641.1589755087962</v>
      </c>
      <c r="M1347" s="6">
        <f t="shared" si="107"/>
        <v>1802.6169992537816</v>
      </c>
      <c r="N1347" s="74">
        <f t="shared" si="104"/>
        <v>161.45802374498544</v>
      </c>
      <c r="O1347" s="78">
        <f t="shared" si="105"/>
        <v>9.8380489735876944E-2</v>
      </c>
    </row>
    <row r="1348" spans="2:15" x14ac:dyDescent="0.2">
      <c r="B1348" s="81">
        <v>41573</v>
      </c>
      <c r="C1348" s="24" t="s">
        <v>24</v>
      </c>
      <c r="D1348" s="25">
        <v>7</v>
      </c>
      <c r="E1348" s="25">
        <v>7</v>
      </c>
      <c r="F1348" s="28" t="s">
        <v>1023</v>
      </c>
      <c r="G1348" s="2">
        <v>4.7</v>
      </c>
      <c r="H1348" s="65">
        <v>6</v>
      </c>
      <c r="I1348" s="27">
        <v>1.1000000000000001</v>
      </c>
      <c r="J1348" s="26"/>
      <c r="K1348" s="64"/>
      <c r="L1348" s="6">
        <f t="shared" si="106"/>
        <v>1642.2589755087961</v>
      </c>
      <c r="M1348" s="6">
        <f t="shared" si="107"/>
        <v>1802.6169992537816</v>
      </c>
      <c r="N1348" s="74">
        <f t="shared" ref="N1348:N1411" si="108">M1348-L1348</f>
        <v>160.35802374498553</v>
      </c>
      <c r="O1348" s="78">
        <f t="shared" ref="O1348:O1411" si="109">N1348/L1348</f>
        <v>9.764478449283813E-2</v>
      </c>
    </row>
    <row r="1349" spans="2:15" x14ac:dyDescent="0.2">
      <c r="B1349" s="81">
        <v>41573</v>
      </c>
      <c r="C1349" s="24" t="s">
        <v>24</v>
      </c>
      <c r="D1349" s="25">
        <v>7</v>
      </c>
      <c r="E1349" s="25">
        <v>4</v>
      </c>
      <c r="F1349" s="28" t="s">
        <v>923</v>
      </c>
      <c r="G1349" s="2">
        <v>4.9000000000000004</v>
      </c>
      <c r="H1349" s="65">
        <v>7</v>
      </c>
      <c r="I1349" s="27">
        <v>1</v>
      </c>
      <c r="J1349" s="26">
        <v>2</v>
      </c>
      <c r="K1349" s="64"/>
      <c r="L1349" s="6">
        <f t="shared" ref="L1349:L1412" si="110">L1348+I1349</f>
        <v>1643.2589755087961</v>
      </c>
      <c r="M1349" s="6">
        <f t="shared" ref="M1349:M1412" si="111">M1348+K1349</f>
        <v>1802.6169992537816</v>
      </c>
      <c r="N1349" s="74">
        <f t="shared" si="108"/>
        <v>159.35802374498553</v>
      </c>
      <c r="O1349" s="78">
        <f t="shared" si="109"/>
        <v>9.6976816265764876E-2</v>
      </c>
    </row>
    <row r="1350" spans="2:15" x14ac:dyDescent="0.2">
      <c r="B1350" s="81">
        <v>41577</v>
      </c>
      <c r="C1350" s="24" t="s">
        <v>68</v>
      </c>
      <c r="D1350" s="25">
        <v>6</v>
      </c>
      <c r="E1350" s="25">
        <v>5</v>
      </c>
      <c r="F1350" s="28" t="s">
        <v>1108</v>
      </c>
      <c r="G1350" s="2">
        <v>4.8</v>
      </c>
      <c r="H1350" s="65">
        <v>5.5</v>
      </c>
      <c r="I1350" s="27">
        <v>1</v>
      </c>
      <c r="J1350" s="26"/>
      <c r="K1350" s="64"/>
      <c r="L1350" s="6">
        <f t="shared" si="110"/>
        <v>1644.2589755087961</v>
      </c>
      <c r="M1350" s="6">
        <f t="shared" si="111"/>
        <v>1802.6169992537816</v>
      </c>
      <c r="N1350" s="74">
        <f t="shared" si="108"/>
        <v>158.35802374498553</v>
      </c>
      <c r="O1350" s="78">
        <f t="shared" si="109"/>
        <v>9.6309660524117588E-2</v>
      </c>
    </row>
    <row r="1351" spans="2:15" x14ac:dyDescent="0.2">
      <c r="B1351" s="81">
        <v>41577</v>
      </c>
      <c r="C1351" s="24" t="s">
        <v>68</v>
      </c>
      <c r="D1351" s="25">
        <v>6</v>
      </c>
      <c r="E1351" s="25">
        <v>3</v>
      </c>
      <c r="F1351" s="28" t="s">
        <v>1109</v>
      </c>
      <c r="G1351" s="2">
        <v>5.0999999999999996</v>
      </c>
      <c r="H1351" s="65">
        <v>13</v>
      </c>
      <c r="I1351" s="27">
        <v>1</v>
      </c>
      <c r="J1351" s="26"/>
      <c r="K1351" s="64"/>
      <c r="L1351" s="6">
        <f t="shared" si="110"/>
        <v>1645.2589755087961</v>
      </c>
      <c r="M1351" s="6">
        <f t="shared" si="111"/>
        <v>1802.6169992537816</v>
      </c>
      <c r="N1351" s="74">
        <f t="shared" si="108"/>
        <v>157.35802374498553</v>
      </c>
      <c r="O1351" s="78">
        <f t="shared" si="109"/>
        <v>9.5643315786393193E-2</v>
      </c>
    </row>
    <row r="1352" spans="2:15" x14ac:dyDescent="0.2">
      <c r="B1352" s="81">
        <v>41577</v>
      </c>
      <c r="C1352" s="24" t="s">
        <v>30</v>
      </c>
      <c r="D1352" s="25">
        <v>4</v>
      </c>
      <c r="E1352" s="25">
        <v>8</v>
      </c>
      <c r="F1352" s="28" t="s">
        <v>1110</v>
      </c>
      <c r="G1352" s="2">
        <v>4.5</v>
      </c>
      <c r="H1352" s="65">
        <v>7</v>
      </c>
      <c r="I1352" s="27">
        <v>1.1000000000000001</v>
      </c>
      <c r="J1352" s="26"/>
      <c r="K1352" s="64"/>
      <c r="L1352" s="6">
        <f t="shared" si="110"/>
        <v>1646.358975508796</v>
      </c>
      <c r="M1352" s="6">
        <f t="shared" si="111"/>
        <v>1802.6169992537816</v>
      </c>
      <c r="N1352" s="74">
        <f t="shared" si="108"/>
        <v>156.25802374498562</v>
      </c>
      <c r="O1352" s="78">
        <f t="shared" si="109"/>
        <v>9.4911271520656759E-2</v>
      </c>
    </row>
    <row r="1353" spans="2:15" x14ac:dyDescent="0.2">
      <c r="B1353" s="81">
        <v>41577</v>
      </c>
      <c r="C1353" s="24" t="s">
        <v>30</v>
      </c>
      <c r="D1353" s="25">
        <v>4</v>
      </c>
      <c r="E1353" s="25">
        <v>5</v>
      </c>
      <c r="F1353" s="28" t="s">
        <v>1111</v>
      </c>
      <c r="G1353" s="2">
        <v>5.5</v>
      </c>
      <c r="H1353" s="65">
        <v>9</v>
      </c>
      <c r="I1353" s="27">
        <v>0.9</v>
      </c>
      <c r="J1353" s="26"/>
      <c r="K1353" s="64"/>
      <c r="L1353" s="6">
        <f t="shared" si="110"/>
        <v>1647.2589755087961</v>
      </c>
      <c r="M1353" s="6">
        <f t="shared" si="111"/>
        <v>1802.6169992537816</v>
      </c>
      <c r="N1353" s="74">
        <f t="shared" si="108"/>
        <v>155.35802374498553</v>
      </c>
      <c r="O1353" s="78">
        <f t="shared" si="109"/>
        <v>9.4313053414688125E-2</v>
      </c>
    </row>
    <row r="1354" spans="2:15" x14ac:dyDescent="0.2">
      <c r="B1354" s="81">
        <v>41577</v>
      </c>
      <c r="C1354" s="24" t="s">
        <v>68</v>
      </c>
      <c r="D1354" s="25">
        <v>7</v>
      </c>
      <c r="E1354" s="25">
        <v>8</v>
      </c>
      <c r="F1354" s="28" t="s">
        <v>1112</v>
      </c>
      <c r="G1354" s="2">
        <v>3.5</v>
      </c>
      <c r="H1354" s="65">
        <v>8</v>
      </c>
      <c r="I1354" s="27">
        <v>1.4</v>
      </c>
      <c r="J1354" s="26"/>
      <c r="K1354" s="64"/>
      <c r="L1354" s="6">
        <f t="shared" si="110"/>
        <v>1648.6589755087962</v>
      </c>
      <c r="M1354" s="6">
        <f t="shared" si="111"/>
        <v>1802.6169992537816</v>
      </c>
      <c r="N1354" s="74">
        <f t="shared" si="108"/>
        <v>153.95802374498544</v>
      </c>
      <c r="O1354" s="78">
        <f t="shared" si="109"/>
        <v>9.3383790117948506E-2</v>
      </c>
    </row>
    <row r="1355" spans="2:15" x14ac:dyDescent="0.2">
      <c r="B1355" s="81">
        <v>41577</v>
      </c>
      <c r="C1355" s="24" t="s">
        <v>68</v>
      </c>
      <c r="D1355" s="25">
        <v>7</v>
      </c>
      <c r="E1355" s="25">
        <v>4</v>
      </c>
      <c r="F1355" s="28" t="s">
        <v>198</v>
      </c>
      <c r="G1355" s="2">
        <v>3.7</v>
      </c>
      <c r="H1355" s="65">
        <v>6.5</v>
      </c>
      <c r="I1355" s="27">
        <v>1.4</v>
      </c>
      <c r="J1355" s="26">
        <v>3</v>
      </c>
      <c r="K1355" s="64"/>
      <c r="L1355" s="6">
        <f t="shared" si="110"/>
        <v>1650.0589755087963</v>
      </c>
      <c r="M1355" s="6">
        <f t="shared" si="111"/>
        <v>1802.6169992537816</v>
      </c>
      <c r="N1355" s="74">
        <f t="shared" si="108"/>
        <v>152.55802374498535</v>
      </c>
      <c r="O1355" s="78">
        <f t="shared" si="109"/>
        <v>9.2456103696502132E-2</v>
      </c>
    </row>
    <row r="1356" spans="2:15" x14ac:dyDescent="0.2">
      <c r="B1356" s="81">
        <v>41577</v>
      </c>
      <c r="C1356" s="24" t="s">
        <v>68</v>
      </c>
      <c r="D1356" s="25">
        <v>9</v>
      </c>
      <c r="E1356" s="25">
        <v>5</v>
      </c>
      <c r="F1356" s="28" t="s">
        <v>1113</v>
      </c>
      <c r="G1356" s="2">
        <v>2.5</v>
      </c>
      <c r="H1356" s="65">
        <v>3.1</v>
      </c>
      <c r="I1356" s="27">
        <v>2</v>
      </c>
      <c r="J1356" s="26"/>
      <c r="K1356" s="64"/>
      <c r="L1356" s="6">
        <f t="shared" si="110"/>
        <v>1652.0589755087963</v>
      </c>
      <c r="M1356" s="6">
        <f t="shared" si="111"/>
        <v>1802.6169992537816</v>
      </c>
      <c r="N1356" s="74">
        <f t="shared" si="108"/>
        <v>150.55802374498535</v>
      </c>
      <c r="O1356" s="78">
        <f t="shared" si="109"/>
        <v>9.1133564828469238E-2</v>
      </c>
    </row>
    <row r="1357" spans="2:15" x14ac:dyDescent="0.2">
      <c r="B1357" s="81">
        <v>41577</v>
      </c>
      <c r="C1357" s="24" t="s">
        <v>75</v>
      </c>
      <c r="D1357" s="25">
        <v>7</v>
      </c>
      <c r="E1357" s="25">
        <v>4</v>
      </c>
      <c r="F1357" s="28" t="s">
        <v>1114</v>
      </c>
      <c r="G1357" s="2">
        <v>4.3</v>
      </c>
      <c r="H1357" s="65">
        <v>5</v>
      </c>
      <c r="I1357" s="27">
        <v>1.2</v>
      </c>
      <c r="J1357" s="26">
        <v>1</v>
      </c>
      <c r="K1357" s="64">
        <v>6</v>
      </c>
      <c r="L1357" s="6">
        <f t="shared" si="110"/>
        <v>1653.2589755087963</v>
      </c>
      <c r="M1357" s="6">
        <f t="shared" si="111"/>
        <v>1808.6169992537816</v>
      </c>
      <c r="N1357" s="74">
        <f t="shared" si="108"/>
        <v>155.3580237449853</v>
      </c>
      <c r="O1357" s="78">
        <f t="shared" si="109"/>
        <v>9.3970772907598046E-2</v>
      </c>
    </row>
    <row r="1358" spans="2:15" x14ac:dyDescent="0.2">
      <c r="B1358" s="81">
        <v>41577</v>
      </c>
      <c r="C1358" s="24" t="s">
        <v>68</v>
      </c>
      <c r="D1358" s="25">
        <v>10</v>
      </c>
      <c r="E1358" s="25">
        <v>1</v>
      </c>
      <c r="F1358" s="28" t="s">
        <v>1115</v>
      </c>
      <c r="G1358" s="2">
        <v>3.8</v>
      </c>
      <c r="H1358" s="65">
        <v>8</v>
      </c>
      <c r="I1358" s="27">
        <v>1.3</v>
      </c>
      <c r="J1358" s="26"/>
      <c r="K1358" s="64"/>
      <c r="L1358" s="6">
        <f t="shared" si="110"/>
        <v>1654.5589755087963</v>
      </c>
      <c r="M1358" s="6">
        <f t="shared" si="111"/>
        <v>1808.6169992537816</v>
      </c>
      <c r="N1358" s="74">
        <f t="shared" si="108"/>
        <v>154.05802374498535</v>
      </c>
      <c r="O1358" s="78">
        <f t="shared" si="109"/>
        <v>9.3111231467352618E-2</v>
      </c>
    </row>
    <row r="1359" spans="2:15" x14ac:dyDescent="0.2">
      <c r="B1359" s="81">
        <v>41577</v>
      </c>
      <c r="C1359" s="24" t="s">
        <v>68</v>
      </c>
      <c r="D1359" s="25">
        <v>10</v>
      </c>
      <c r="E1359" s="25">
        <v>14</v>
      </c>
      <c r="F1359" s="28" t="s">
        <v>1116</v>
      </c>
      <c r="G1359" s="2">
        <v>5.8</v>
      </c>
      <c r="H1359" s="65">
        <v>10</v>
      </c>
      <c r="I1359" s="27">
        <v>0.9</v>
      </c>
      <c r="J1359" s="26"/>
      <c r="K1359" s="64"/>
      <c r="L1359" s="6">
        <f t="shared" si="110"/>
        <v>1655.4589755087964</v>
      </c>
      <c r="M1359" s="6">
        <f t="shared" si="111"/>
        <v>1808.6169992537816</v>
      </c>
      <c r="N1359" s="74">
        <f t="shared" si="108"/>
        <v>153.15802374498526</v>
      </c>
      <c r="O1359" s="78">
        <f t="shared" si="109"/>
        <v>9.2516955122921712E-2</v>
      </c>
    </row>
    <row r="1360" spans="2:15" x14ac:dyDescent="0.2">
      <c r="B1360" s="81">
        <v>41577</v>
      </c>
      <c r="C1360" s="24" t="s">
        <v>24</v>
      </c>
      <c r="D1360" s="25">
        <v>8</v>
      </c>
      <c r="E1360" s="25">
        <v>3</v>
      </c>
      <c r="F1360" s="28" t="s">
        <v>1117</v>
      </c>
      <c r="G1360" s="2">
        <v>4.8</v>
      </c>
      <c r="H1360" s="65">
        <v>6.5</v>
      </c>
      <c r="I1360" s="27">
        <v>1</v>
      </c>
      <c r="J1360" s="26"/>
      <c r="K1360" s="64"/>
      <c r="L1360" s="6">
        <f t="shared" si="110"/>
        <v>1656.4589755087964</v>
      </c>
      <c r="M1360" s="6">
        <f t="shared" si="111"/>
        <v>1808.6169992537816</v>
      </c>
      <c r="N1360" s="74">
        <f t="shared" si="108"/>
        <v>152.15802374498526</v>
      </c>
      <c r="O1360" s="78">
        <f t="shared" si="109"/>
        <v>9.1857405462304642E-2</v>
      </c>
    </row>
    <row r="1361" spans="2:15" x14ac:dyDescent="0.2">
      <c r="B1361" s="81">
        <v>41577</v>
      </c>
      <c r="C1361" s="24" t="s">
        <v>24</v>
      </c>
      <c r="D1361" s="25">
        <v>9</v>
      </c>
      <c r="E1361" s="25">
        <v>4</v>
      </c>
      <c r="F1361" s="28" t="s">
        <v>1042</v>
      </c>
      <c r="G1361" s="2">
        <v>4.7</v>
      </c>
      <c r="H1361" s="65">
        <v>6</v>
      </c>
      <c r="I1361" s="27">
        <v>1.1000000000000001</v>
      </c>
      <c r="J1361" s="26">
        <v>1</v>
      </c>
      <c r="K1361" s="64">
        <v>6.6000000000000005</v>
      </c>
      <c r="L1361" s="6">
        <f t="shared" si="110"/>
        <v>1657.5589755087963</v>
      </c>
      <c r="M1361" s="6">
        <f t="shared" si="111"/>
        <v>1815.2169992537815</v>
      </c>
      <c r="N1361" s="74">
        <f t="shared" si="108"/>
        <v>157.65802374498526</v>
      </c>
      <c r="O1361" s="78">
        <f t="shared" si="109"/>
        <v>9.5114578771830008E-2</v>
      </c>
    </row>
    <row r="1362" spans="2:15" x14ac:dyDescent="0.2">
      <c r="B1362" s="81">
        <v>41580</v>
      </c>
      <c r="C1362" s="24" t="s">
        <v>17</v>
      </c>
      <c r="D1362" s="25">
        <v>2</v>
      </c>
      <c r="E1362" s="25">
        <v>7</v>
      </c>
      <c r="F1362" s="28" t="s">
        <v>1118</v>
      </c>
      <c r="G1362" s="2">
        <v>4.4000000000000004</v>
      </c>
      <c r="H1362" s="65">
        <v>10</v>
      </c>
      <c r="I1362" s="27">
        <f t="shared" ref="I1362:I1379" si="112">ROUND(5/G1362,1)</f>
        <v>1.1000000000000001</v>
      </c>
      <c r="J1362" s="26">
        <v>1</v>
      </c>
      <c r="K1362" s="64">
        <f>I1362*H1362</f>
        <v>11</v>
      </c>
      <c r="L1362" s="6">
        <f t="shared" si="110"/>
        <v>1658.6589755087962</v>
      </c>
      <c r="M1362" s="6">
        <f t="shared" si="111"/>
        <v>1826.2169992537815</v>
      </c>
      <c r="N1362" s="74">
        <f t="shared" si="108"/>
        <v>167.55802374498535</v>
      </c>
      <c r="O1362" s="78">
        <f t="shared" si="109"/>
        <v>0.10102017727519104</v>
      </c>
    </row>
    <row r="1363" spans="2:15" x14ac:dyDescent="0.2">
      <c r="B1363" s="81">
        <v>41580</v>
      </c>
      <c r="C1363" s="24" t="s">
        <v>17</v>
      </c>
      <c r="D1363" s="25">
        <v>2</v>
      </c>
      <c r="E1363" s="25">
        <v>2</v>
      </c>
      <c r="F1363" s="28" t="s">
        <v>1065</v>
      </c>
      <c r="G1363" s="2">
        <v>5.5</v>
      </c>
      <c r="H1363" s="65">
        <v>7.5</v>
      </c>
      <c r="I1363" s="27">
        <f t="shared" si="112"/>
        <v>0.9</v>
      </c>
      <c r="J1363" s="26"/>
      <c r="K1363" s="64"/>
      <c r="L1363" s="6">
        <f t="shared" si="110"/>
        <v>1659.5589755087963</v>
      </c>
      <c r="M1363" s="6">
        <f t="shared" si="111"/>
        <v>1826.2169992537815</v>
      </c>
      <c r="N1363" s="74">
        <f t="shared" si="108"/>
        <v>166.65802374498526</v>
      </c>
      <c r="O1363" s="78">
        <f t="shared" si="109"/>
        <v>0.10042307998960409</v>
      </c>
    </row>
    <row r="1364" spans="2:15" x14ac:dyDescent="0.2">
      <c r="B1364" s="81">
        <v>41580</v>
      </c>
      <c r="C1364" s="24" t="s">
        <v>17</v>
      </c>
      <c r="D1364" s="25">
        <v>4</v>
      </c>
      <c r="E1364" s="25">
        <v>11</v>
      </c>
      <c r="F1364" s="28" t="s">
        <v>1119</v>
      </c>
      <c r="G1364" s="2">
        <v>5.3</v>
      </c>
      <c r="H1364" s="65">
        <v>16</v>
      </c>
      <c r="I1364" s="27">
        <f t="shared" si="112"/>
        <v>0.9</v>
      </c>
      <c r="J1364" s="26"/>
      <c r="K1364" s="64"/>
      <c r="L1364" s="6">
        <f t="shared" si="110"/>
        <v>1660.4589755087964</v>
      </c>
      <c r="M1364" s="6">
        <f t="shared" si="111"/>
        <v>1826.2169992537815</v>
      </c>
      <c r="N1364" s="74">
        <f t="shared" si="108"/>
        <v>165.75802374498517</v>
      </c>
      <c r="O1364" s="78">
        <f t="shared" si="109"/>
        <v>9.9826629979938977E-2</v>
      </c>
    </row>
    <row r="1365" spans="2:15" x14ac:dyDescent="0.2">
      <c r="B1365" s="81">
        <v>41580</v>
      </c>
      <c r="C1365" s="24" t="s">
        <v>30</v>
      </c>
      <c r="D1365" s="25">
        <v>4</v>
      </c>
      <c r="E1365" s="25">
        <v>6</v>
      </c>
      <c r="F1365" s="28" t="s">
        <v>871</v>
      </c>
      <c r="G1365" s="2">
        <v>5.4</v>
      </c>
      <c r="H1365" s="65">
        <v>13</v>
      </c>
      <c r="I1365" s="27">
        <f t="shared" si="112"/>
        <v>0.9</v>
      </c>
      <c r="J1365" s="26"/>
      <c r="K1365" s="64"/>
      <c r="L1365" s="6">
        <f t="shared" si="110"/>
        <v>1661.3589755087964</v>
      </c>
      <c r="M1365" s="6">
        <f t="shared" si="111"/>
        <v>1826.2169992537815</v>
      </c>
      <c r="N1365" s="74">
        <f t="shared" si="108"/>
        <v>164.85802374498508</v>
      </c>
      <c r="O1365" s="78">
        <f t="shared" si="109"/>
        <v>9.9230826194258701E-2</v>
      </c>
    </row>
    <row r="1366" spans="2:15" x14ac:dyDescent="0.2">
      <c r="B1366" s="81">
        <v>41580</v>
      </c>
      <c r="C1366" s="24" t="s">
        <v>17</v>
      </c>
      <c r="D1366" s="25">
        <v>7</v>
      </c>
      <c r="E1366" s="25">
        <v>4</v>
      </c>
      <c r="F1366" s="28" t="s">
        <v>446</v>
      </c>
      <c r="G1366" s="2">
        <v>5.0999999999999996</v>
      </c>
      <c r="H1366" s="65">
        <v>10</v>
      </c>
      <c r="I1366" s="27">
        <f t="shared" si="112"/>
        <v>1</v>
      </c>
      <c r="J1366" s="26"/>
      <c r="K1366" s="64"/>
      <c r="L1366" s="6">
        <f t="shared" si="110"/>
        <v>1662.3589755087964</v>
      </c>
      <c r="M1366" s="6">
        <f t="shared" si="111"/>
        <v>1826.2169992537815</v>
      </c>
      <c r="N1366" s="74">
        <f t="shared" si="108"/>
        <v>163.85802374498508</v>
      </c>
      <c r="O1366" s="78">
        <f t="shared" si="109"/>
        <v>9.8569578628366489E-2</v>
      </c>
    </row>
    <row r="1367" spans="2:15" x14ac:dyDescent="0.2">
      <c r="B1367" s="81">
        <v>41580</v>
      </c>
      <c r="C1367" s="24" t="s">
        <v>14</v>
      </c>
      <c r="D1367" s="25">
        <v>6</v>
      </c>
      <c r="E1367" s="25">
        <v>13</v>
      </c>
      <c r="F1367" s="28" t="s">
        <v>1120</v>
      </c>
      <c r="G1367" s="2">
        <v>2.2000000000000002</v>
      </c>
      <c r="H1367" s="65">
        <v>7.5</v>
      </c>
      <c r="I1367" s="27">
        <f t="shared" si="112"/>
        <v>2.2999999999999998</v>
      </c>
      <c r="J1367" s="26"/>
      <c r="K1367" s="64"/>
      <c r="L1367" s="6">
        <f t="shared" si="110"/>
        <v>1664.6589755087964</v>
      </c>
      <c r="M1367" s="6">
        <f t="shared" si="111"/>
        <v>1826.2169992537815</v>
      </c>
      <c r="N1367" s="74">
        <f t="shared" si="108"/>
        <v>161.55802374498512</v>
      </c>
      <c r="O1367" s="78">
        <f t="shared" si="109"/>
        <v>9.7051724180086521E-2</v>
      </c>
    </row>
    <row r="1368" spans="2:15" x14ac:dyDescent="0.2">
      <c r="B1368" s="81">
        <v>41580</v>
      </c>
      <c r="C1368" s="24" t="s">
        <v>30</v>
      </c>
      <c r="D1368" s="25">
        <v>6</v>
      </c>
      <c r="E1368" s="25">
        <v>1</v>
      </c>
      <c r="F1368" s="28" t="s">
        <v>1121</v>
      </c>
      <c r="G1368" s="2">
        <v>3.1</v>
      </c>
      <c r="H1368" s="65">
        <v>3.2</v>
      </c>
      <c r="I1368" s="27">
        <f t="shared" si="112"/>
        <v>1.6</v>
      </c>
      <c r="J1368" s="26"/>
      <c r="K1368" s="64"/>
      <c r="L1368" s="6">
        <f t="shared" si="110"/>
        <v>1666.2589755087963</v>
      </c>
      <c r="M1368" s="6">
        <f t="shared" si="111"/>
        <v>1826.2169992537815</v>
      </c>
      <c r="N1368" s="74">
        <f t="shared" si="108"/>
        <v>159.95802374498521</v>
      </c>
      <c r="O1368" s="78">
        <f t="shared" si="109"/>
        <v>9.5998296841066755E-2</v>
      </c>
    </row>
    <row r="1369" spans="2:15" x14ac:dyDescent="0.2">
      <c r="B1369" s="81">
        <v>41580</v>
      </c>
      <c r="C1369" s="24" t="s">
        <v>30</v>
      </c>
      <c r="D1369" s="25">
        <v>6</v>
      </c>
      <c r="E1369" s="25">
        <v>6</v>
      </c>
      <c r="F1369" s="28" t="s">
        <v>1122</v>
      </c>
      <c r="G1369" s="2">
        <v>3.9</v>
      </c>
      <c r="H1369" s="65">
        <v>8</v>
      </c>
      <c r="I1369" s="27">
        <f t="shared" si="112"/>
        <v>1.3</v>
      </c>
      <c r="J1369" s="26">
        <v>2</v>
      </c>
      <c r="K1369" s="64"/>
      <c r="L1369" s="6">
        <f t="shared" si="110"/>
        <v>1667.5589755087963</v>
      </c>
      <c r="M1369" s="6">
        <f t="shared" si="111"/>
        <v>1826.2169992537815</v>
      </c>
      <c r="N1369" s="74">
        <f t="shared" si="108"/>
        <v>158.65802374498526</v>
      </c>
      <c r="O1369" s="78">
        <f t="shared" si="109"/>
        <v>9.514387561410019E-2</v>
      </c>
    </row>
    <row r="1370" spans="2:15" x14ac:dyDescent="0.2">
      <c r="B1370" s="81">
        <v>41580</v>
      </c>
      <c r="C1370" s="24" t="s">
        <v>17</v>
      </c>
      <c r="D1370" s="25">
        <v>9</v>
      </c>
      <c r="E1370" s="25">
        <v>8</v>
      </c>
      <c r="F1370" s="28" t="s">
        <v>21</v>
      </c>
      <c r="G1370" s="2">
        <v>3.5</v>
      </c>
      <c r="H1370" s="65">
        <v>5</v>
      </c>
      <c r="I1370" s="27">
        <f t="shared" si="112"/>
        <v>1.4</v>
      </c>
      <c r="J1370" s="26"/>
      <c r="K1370" s="64"/>
      <c r="L1370" s="6">
        <f t="shared" si="110"/>
        <v>1668.9589755087964</v>
      </c>
      <c r="M1370" s="6">
        <f t="shared" si="111"/>
        <v>1826.2169992537815</v>
      </c>
      <c r="N1370" s="74">
        <f t="shared" si="108"/>
        <v>157.25802374498517</v>
      </c>
      <c r="O1370" s="78">
        <f t="shared" si="109"/>
        <v>9.4225218266400901E-2</v>
      </c>
    </row>
    <row r="1371" spans="2:15" x14ac:dyDescent="0.2">
      <c r="B1371" s="81">
        <v>41580</v>
      </c>
      <c r="C1371" s="24" t="s">
        <v>14</v>
      </c>
      <c r="D1371" s="25">
        <v>8</v>
      </c>
      <c r="E1371" s="25">
        <v>3</v>
      </c>
      <c r="F1371" s="28" t="s">
        <v>1123</v>
      </c>
      <c r="G1371" s="2">
        <v>2.2999999999999998</v>
      </c>
      <c r="H1371" s="65">
        <v>6.5</v>
      </c>
      <c r="I1371" s="27">
        <f t="shared" si="112"/>
        <v>2.2000000000000002</v>
      </c>
      <c r="J1371" s="26">
        <v>3</v>
      </c>
      <c r="K1371" s="64"/>
      <c r="L1371" s="6">
        <f t="shared" si="110"/>
        <v>1671.1589755087964</v>
      </c>
      <c r="M1371" s="6">
        <f t="shared" si="111"/>
        <v>1826.2169992537815</v>
      </c>
      <c r="N1371" s="74">
        <f t="shared" si="108"/>
        <v>155.05802374498512</v>
      </c>
      <c r="O1371" s="78">
        <f t="shared" si="109"/>
        <v>9.278472366626675E-2</v>
      </c>
    </row>
    <row r="1372" spans="2:15" x14ac:dyDescent="0.2">
      <c r="B1372" s="81">
        <v>41580</v>
      </c>
      <c r="C1372" s="24" t="s">
        <v>14</v>
      </c>
      <c r="D1372" s="25">
        <v>8</v>
      </c>
      <c r="E1372" s="25">
        <v>9</v>
      </c>
      <c r="F1372" s="28" t="s">
        <v>1124</v>
      </c>
      <c r="G1372" s="2">
        <v>4.7</v>
      </c>
      <c r="H1372" s="65">
        <v>12</v>
      </c>
      <c r="I1372" s="27">
        <f t="shared" si="112"/>
        <v>1.1000000000000001</v>
      </c>
      <c r="J1372" s="26">
        <v>1</v>
      </c>
      <c r="K1372" s="64">
        <f>I1372*H1372</f>
        <v>13.200000000000001</v>
      </c>
      <c r="L1372" s="6">
        <f t="shared" si="110"/>
        <v>1672.2589755087963</v>
      </c>
      <c r="M1372" s="6">
        <f t="shared" si="111"/>
        <v>1839.4169992537816</v>
      </c>
      <c r="N1372" s="74">
        <f t="shared" si="108"/>
        <v>167.15802374498526</v>
      </c>
      <c r="O1372" s="78">
        <f t="shared" si="109"/>
        <v>9.9959411905160375E-2</v>
      </c>
    </row>
    <row r="1373" spans="2:15" x14ac:dyDescent="0.2">
      <c r="B1373" s="81">
        <v>41580</v>
      </c>
      <c r="C1373" s="24" t="s">
        <v>30</v>
      </c>
      <c r="D1373" s="25">
        <v>7</v>
      </c>
      <c r="E1373" s="25">
        <v>2</v>
      </c>
      <c r="F1373" s="28" t="s">
        <v>498</v>
      </c>
      <c r="G1373" s="2">
        <v>3.3</v>
      </c>
      <c r="H1373" s="65">
        <v>7</v>
      </c>
      <c r="I1373" s="27">
        <f t="shared" si="112"/>
        <v>1.5</v>
      </c>
      <c r="J1373" s="26">
        <v>2</v>
      </c>
      <c r="K1373" s="64"/>
      <c r="L1373" s="6">
        <f t="shared" si="110"/>
        <v>1673.7589755087963</v>
      </c>
      <c r="M1373" s="6">
        <f t="shared" si="111"/>
        <v>1839.4169992537816</v>
      </c>
      <c r="N1373" s="74">
        <f t="shared" si="108"/>
        <v>165.65802374498526</v>
      </c>
      <c r="O1373" s="78">
        <f t="shared" si="109"/>
        <v>9.8973643259853375E-2</v>
      </c>
    </row>
    <row r="1374" spans="2:15" x14ac:dyDescent="0.2">
      <c r="B1374" s="81">
        <v>41580</v>
      </c>
      <c r="C1374" s="24" t="s">
        <v>30</v>
      </c>
      <c r="D1374" s="25">
        <v>8</v>
      </c>
      <c r="E1374" s="25">
        <v>2</v>
      </c>
      <c r="F1374" s="28" t="s">
        <v>187</v>
      </c>
      <c r="G1374" s="2">
        <v>5.3</v>
      </c>
      <c r="H1374" s="65">
        <v>41</v>
      </c>
      <c r="I1374" s="27">
        <f t="shared" si="112"/>
        <v>0.9</v>
      </c>
      <c r="J1374" s="26">
        <v>1</v>
      </c>
      <c r="K1374" s="64">
        <f>I1374*H1374</f>
        <v>36.9</v>
      </c>
      <c r="L1374" s="6">
        <f t="shared" si="110"/>
        <v>1674.6589755087964</v>
      </c>
      <c r="M1374" s="6">
        <f t="shared" si="111"/>
        <v>1876.3169992537817</v>
      </c>
      <c r="N1374" s="74">
        <f t="shared" si="108"/>
        <v>201.65802374498526</v>
      </c>
      <c r="O1374" s="78">
        <f t="shared" si="109"/>
        <v>0.12041736657680847</v>
      </c>
    </row>
    <row r="1375" spans="2:15" x14ac:dyDescent="0.2">
      <c r="B1375" s="81">
        <v>41580</v>
      </c>
      <c r="C1375" s="24" t="s">
        <v>24</v>
      </c>
      <c r="D1375" s="25">
        <v>5</v>
      </c>
      <c r="E1375" s="25">
        <v>12</v>
      </c>
      <c r="F1375" s="28" t="s">
        <v>1125</v>
      </c>
      <c r="G1375" s="2">
        <v>4.5999999999999996</v>
      </c>
      <c r="H1375" s="65">
        <v>14</v>
      </c>
      <c r="I1375" s="27">
        <f t="shared" si="112"/>
        <v>1.1000000000000001</v>
      </c>
      <c r="J1375" s="26"/>
      <c r="K1375" s="64"/>
      <c r="L1375" s="6">
        <f t="shared" si="110"/>
        <v>1675.7589755087963</v>
      </c>
      <c r="M1375" s="6">
        <f t="shared" si="111"/>
        <v>1876.3169992537817</v>
      </c>
      <c r="N1375" s="74">
        <f t="shared" si="108"/>
        <v>200.55802374498535</v>
      </c>
      <c r="O1375" s="78">
        <f t="shared" si="109"/>
        <v>0.11968190335014714</v>
      </c>
    </row>
    <row r="1376" spans="2:15" x14ac:dyDescent="0.2">
      <c r="B1376" s="81">
        <v>41580</v>
      </c>
      <c r="C1376" s="24" t="s">
        <v>24</v>
      </c>
      <c r="D1376" s="25">
        <v>5</v>
      </c>
      <c r="E1376" s="25">
        <v>8</v>
      </c>
      <c r="F1376" s="28" t="s">
        <v>1126</v>
      </c>
      <c r="G1376" s="2">
        <v>4.7</v>
      </c>
      <c r="H1376" s="65">
        <v>5</v>
      </c>
      <c r="I1376" s="27">
        <f t="shared" si="112"/>
        <v>1.1000000000000001</v>
      </c>
      <c r="J1376" s="26"/>
      <c r="K1376" s="64"/>
      <c r="L1376" s="6">
        <f t="shared" si="110"/>
        <v>1676.8589755087962</v>
      </c>
      <c r="M1376" s="6">
        <f t="shared" si="111"/>
        <v>1876.3169992537817</v>
      </c>
      <c r="N1376" s="74">
        <f t="shared" si="108"/>
        <v>199.45802374498544</v>
      </c>
      <c r="O1376" s="78">
        <f t="shared" si="109"/>
        <v>0.11894740503414454</v>
      </c>
    </row>
    <row r="1377" spans="2:15" x14ac:dyDescent="0.2">
      <c r="B1377" s="81">
        <v>41580</v>
      </c>
      <c r="C1377" s="24" t="s">
        <v>24</v>
      </c>
      <c r="D1377" s="25">
        <v>6</v>
      </c>
      <c r="E1377" s="25">
        <v>8</v>
      </c>
      <c r="F1377" s="28" t="s">
        <v>1127</v>
      </c>
      <c r="G1377" s="2">
        <v>2.6</v>
      </c>
      <c r="H1377" s="65">
        <v>8</v>
      </c>
      <c r="I1377" s="27">
        <f t="shared" si="112"/>
        <v>1.9</v>
      </c>
      <c r="J1377" s="26"/>
      <c r="K1377" s="64"/>
      <c r="L1377" s="6">
        <f t="shared" si="110"/>
        <v>1678.7589755087963</v>
      </c>
      <c r="M1377" s="6">
        <f t="shared" si="111"/>
        <v>1876.3169992537817</v>
      </c>
      <c r="N1377" s="74">
        <f t="shared" si="108"/>
        <v>197.55802374498535</v>
      </c>
      <c r="O1377" s="78">
        <f t="shared" si="109"/>
        <v>0.11768099329750996</v>
      </c>
    </row>
    <row r="1378" spans="2:15" x14ac:dyDescent="0.2">
      <c r="B1378" s="81">
        <v>41580</v>
      </c>
      <c r="C1378" s="24" t="s">
        <v>24</v>
      </c>
      <c r="D1378" s="25">
        <v>7</v>
      </c>
      <c r="E1378" s="25">
        <v>9</v>
      </c>
      <c r="F1378" s="28" t="s">
        <v>1128</v>
      </c>
      <c r="G1378" s="2">
        <v>4.9000000000000004</v>
      </c>
      <c r="H1378" s="65">
        <v>8</v>
      </c>
      <c r="I1378" s="27">
        <f t="shared" si="112"/>
        <v>1</v>
      </c>
      <c r="J1378" s="26"/>
      <c r="K1378" s="64"/>
      <c r="L1378" s="6">
        <f t="shared" si="110"/>
        <v>1679.7589755087963</v>
      </c>
      <c r="M1378" s="6">
        <f t="shared" si="111"/>
        <v>1876.3169992537817</v>
      </c>
      <c r="N1378" s="74">
        <f t="shared" si="108"/>
        <v>196.55802374498535</v>
      </c>
      <c r="O1378" s="78">
        <f t="shared" si="109"/>
        <v>0.11701561153167718</v>
      </c>
    </row>
    <row r="1379" spans="2:15" x14ac:dyDescent="0.2">
      <c r="B1379" s="81">
        <v>41580</v>
      </c>
      <c r="C1379" s="24" t="s">
        <v>24</v>
      </c>
      <c r="D1379" s="25">
        <v>8</v>
      </c>
      <c r="E1379" s="25">
        <v>10</v>
      </c>
      <c r="F1379" s="28" t="s">
        <v>948</v>
      </c>
      <c r="G1379" s="2">
        <v>2.5</v>
      </c>
      <c r="H1379" s="65">
        <v>12</v>
      </c>
      <c r="I1379" s="27">
        <f t="shared" si="112"/>
        <v>2</v>
      </c>
      <c r="J1379" s="26"/>
      <c r="K1379" s="64"/>
      <c r="L1379" s="6">
        <f t="shared" si="110"/>
        <v>1681.7589755087963</v>
      </c>
      <c r="M1379" s="6">
        <f t="shared" si="111"/>
        <v>1876.3169992537817</v>
      </c>
      <c r="N1379" s="74">
        <f t="shared" si="108"/>
        <v>194.55802374498535</v>
      </c>
      <c r="O1379" s="78">
        <f t="shared" si="109"/>
        <v>0.11568722187798886</v>
      </c>
    </row>
    <row r="1380" spans="2:15" x14ac:dyDescent="0.2">
      <c r="B1380" s="81">
        <v>41583</v>
      </c>
      <c r="C1380" s="24" t="s">
        <v>17</v>
      </c>
      <c r="D1380" s="25">
        <v>2</v>
      </c>
      <c r="E1380" s="25">
        <v>13</v>
      </c>
      <c r="F1380" s="28" t="s">
        <v>1085</v>
      </c>
      <c r="G1380" s="2">
        <v>4.9000000000000004</v>
      </c>
      <c r="H1380" s="65">
        <v>5</v>
      </c>
      <c r="I1380" s="27">
        <v>1</v>
      </c>
      <c r="J1380" s="26">
        <v>1</v>
      </c>
      <c r="K1380" s="64">
        <v>5</v>
      </c>
      <c r="L1380" s="6">
        <f t="shared" si="110"/>
        <v>1682.7589755087963</v>
      </c>
      <c r="M1380" s="6">
        <f t="shared" si="111"/>
        <v>1881.3169992537817</v>
      </c>
      <c r="N1380" s="74">
        <f t="shared" si="108"/>
        <v>198.55802374498535</v>
      </c>
      <c r="O1380" s="78">
        <f t="shared" si="109"/>
        <v>0.11799552201761376</v>
      </c>
    </row>
    <row r="1381" spans="2:15" x14ac:dyDescent="0.2">
      <c r="B1381" s="81">
        <v>41583</v>
      </c>
      <c r="C1381" s="24" t="s">
        <v>17</v>
      </c>
      <c r="D1381" s="25">
        <v>5</v>
      </c>
      <c r="E1381" s="25">
        <v>5</v>
      </c>
      <c r="F1381" s="28" t="s">
        <v>1046</v>
      </c>
      <c r="G1381" s="2">
        <v>4.7</v>
      </c>
      <c r="H1381" s="65">
        <v>14</v>
      </c>
      <c r="I1381" s="27">
        <v>1.1000000000000001</v>
      </c>
      <c r="J1381" s="26"/>
      <c r="K1381" s="64"/>
      <c r="L1381" s="6">
        <f t="shared" si="110"/>
        <v>1683.8589755087962</v>
      </c>
      <c r="M1381" s="6">
        <f t="shared" si="111"/>
        <v>1881.3169992537817</v>
      </c>
      <c r="N1381" s="74">
        <f t="shared" si="108"/>
        <v>197.45802374498544</v>
      </c>
      <c r="O1381" s="78">
        <f t="shared" si="109"/>
        <v>0.11726517874534081</v>
      </c>
    </row>
    <row r="1382" spans="2:15" x14ac:dyDescent="0.2">
      <c r="B1382" s="81">
        <v>41583</v>
      </c>
      <c r="C1382" s="24" t="s">
        <v>24</v>
      </c>
      <c r="D1382" s="25">
        <v>2</v>
      </c>
      <c r="E1382" s="25">
        <v>5</v>
      </c>
      <c r="F1382" s="28" t="s">
        <v>1129</v>
      </c>
      <c r="G1382" s="2">
        <v>2.1</v>
      </c>
      <c r="H1382" s="65">
        <v>6</v>
      </c>
      <c r="I1382" s="27">
        <v>2.4</v>
      </c>
      <c r="J1382" s="26">
        <v>1</v>
      </c>
      <c r="K1382" s="64">
        <v>14.399999999999999</v>
      </c>
      <c r="L1382" s="6">
        <f t="shared" si="110"/>
        <v>1686.2589755087963</v>
      </c>
      <c r="M1382" s="6">
        <f t="shared" si="111"/>
        <v>1895.7169992537818</v>
      </c>
      <c r="N1382" s="74">
        <f t="shared" si="108"/>
        <v>209.45802374498544</v>
      </c>
      <c r="O1382" s="78">
        <f t="shared" si="109"/>
        <v>0.12421462348734749</v>
      </c>
    </row>
    <row r="1383" spans="2:15" x14ac:dyDescent="0.2">
      <c r="B1383" s="81">
        <v>41583</v>
      </c>
      <c r="C1383" s="24" t="s">
        <v>17</v>
      </c>
      <c r="D1383" s="25">
        <v>8</v>
      </c>
      <c r="E1383" s="25">
        <v>4</v>
      </c>
      <c r="F1383" s="28" t="s">
        <v>1130</v>
      </c>
      <c r="G1383" s="2">
        <v>6</v>
      </c>
      <c r="H1383" s="65">
        <v>8.5</v>
      </c>
      <c r="I1383" s="27">
        <v>0.8</v>
      </c>
      <c r="J1383" s="26"/>
      <c r="K1383" s="64"/>
      <c r="L1383" s="6">
        <f t="shared" si="110"/>
        <v>1687.0589755087963</v>
      </c>
      <c r="M1383" s="6">
        <f t="shared" si="111"/>
        <v>1895.7169992537818</v>
      </c>
      <c r="N1383" s="74">
        <f t="shared" si="108"/>
        <v>208.65802374498548</v>
      </c>
      <c r="O1383" s="78">
        <f t="shared" si="109"/>
        <v>0.12368152315603359</v>
      </c>
    </row>
    <row r="1384" spans="2:15" x14ac:dyDescent="0.2">
      <c r="B1384" s="81">
        <v>41583</v>
      </c>
      <c r="C1384" s="24" t="s">
        <v>242</v>
      </c>
      <c r="D1384" s="25">
        <v>7</v>
      </c>
      <c r="E1384" s="25">
        <v>3</v>
      </c>
      <c r="F1384" s="28" t="s">
        <v>1131</v>
      </c>
      <c r="G1384" s="2">
        <v>5</v>
      </c>
      <c r="H1384" s="65">
        <v>8.5</v>
      </c>
      <c r="I1384" s="27">
        <v>1</v>
      </c>
      <c r="J1384" s="26"/>
      <c r="K1384" s="64"/>
      <c r="L1384" s="6">
        <f t="shared" si="110"/>
        <v>1688.0589755087963</v>
      </c>
      <c r="M1384" s="6">
        <f t="shared" si="111"/>
        <v>1895.7169992537818</v>
      </c>
      <c r="N1384" s="74">
        <f t="shared" si="108"/>
        <v>207.65802374498548</v>
      </c>
      <c r="O1384" s="78">
        <f t="shared" si="109"/>
        <v>0.12301585830696198</v>
      </c>
    </row>
    <row r="1385" spans="2:15" x14ac:dyDescent="0.2">
      <c r="B1385" s="81">
        <v>41583</v>
      </c>
      <c r="C1385" s="24" t="s">
        <v>24</v>
      </c>
      <c r="D1385" s="25">
        <v>3</v>
      </c>
      <c r="E1385" s="25">
        <v>3</v>
      </c>
      <c r="F1385" s="28" t="s">
        <v>1132</v>
      </c>
      <c r="G1385" s="2">
        <v>3.8</v>
      </c>
      <c r="H1385" s="65">
        <v>8</v>
      </c>
      <c r="I1385" s="27">
        <v>1.3</v>
      </c>
      <c r="J1385" s="26"/>
      <c r="K1385" s="64"/>
      <c r="L1385" s="6">
        <f t="shared" si="110"/>
        <v>1689.3589755087962</v>
      </c>
      <c r="M1385" s="6">
        <f t="shared" si="111"/>
        <v>1895.7169992537818</v>
      </c>
      <c r="N1385" s="74">
        <f t="shared" si="108"/>
        <v>206.35802374498553</v>
      </c>
      <c r="O1385" s="78">
        <f t="shared" si="109"/>
        <v>0.12215167216478381</v>
      </c>
    </row>
    <row r="1386" spans="2:15" x14ac:dyDescent="0.2">
      <c r="B1386" s="81">
        <v>41583</v>
      </c>
      <c r="C1386" s="24" t="s">
        <v>24</v>
      </c>
      <c r="D1386" s="25">
        <v>3</v>
      </c>
      <c r="E1386" s="25">
        <v>1</v>
      </c>
      <c r="F1386" s="28" t="s">
        <v>1133</v>
      </c>
      <c r="G1386" s="2">
        <v>5</v>
      </c>
      <c r="H1386" s="65">
        <v>8.5</v>
      </c>
      <c r="I1386" s="27">
        <v>1</v>
      </c>
      <c r="J1386" s="26">
        <v>2</v>
      </c>
      <c r="K1386" s="64"/>
      <c r="L1386" s="6">
        <f t="shared" si="110"/>
        <v>1690.3589755087962</v>
      </c>
      <c r="M1386" s="6">
        <f t="shared" si="111"/>
        <v>1895.7169992537818</v>
      </c>
      <c r="N1386" s="74">
        <f t="shared" si="108"/>
        <v>205.35802374498553</v>
      </c>
      <c r="O1386" s="78">
        <f t="shared" si="109"/>
        <v>0.12148781810276305</v>
      </c>
    </row>
    <row r="1387" spans="2:15" x14ac:dyDescent="0.2">
      <c r="B1387" s="81">
        <v>41583</v>
      </c>
      <c r="C1387" s="24" t="s">
        <v>242</v>
      </c>
      <c r="D1387" s="25">
        <v>8</v>
      </c>
      <c r="E1387" s="25">
        <v>14</v>
      </c>
      <c r="F1387" s="28" t="s">
        <v>556</v>
      </c>
      <c r="G1387" s="2">
        <v>5.6</v>
      </c>
      <c r="H1387" s="65">
        <v>7.5</v>
      </c>
      <c r="I1387" s="27">
        <v>0.9</v>
      </c>
      <c r="J1387" s="26">
        <v>1</v>
      </c>
      <c r="K1387" s="64">
        <v>6.75</v>
      </c>
      <c r="L1387" s="6">
        <f t="shared" si="110"/>
        <v>1691.2589755087963</v>
      </c>
      <c r="M1387" s="6">
        <f t="shared" si="111"/>
        <v>1902.4669992537818</v>
      </c>
      <c r="N1387" s="74">
        <f t="shared" si="108"/>
        <v>211.20802374498544</v>
      </c>
      <c r="O1387" s="78">
        <f t="shared" si="109"/>
        <v>0.12488213029671927</v>
      </c>
    </row>
    <row r="1388" spans="2:15" x14ac:dyDescent="0.2">
      <c r="B1388" s="81">
        <v>41583</v>
      </c>
      <c r="C1388" s="24" t="s">
        <v>58</v>
      </c>
      <c r="D1388" s="25">
        <v>7</v>
      </c>
      <c r="E1388" s="25">
        <v>5</v>
      </c>
      <c r="F1388" s="28" t="s">
        <v>1134</v>
      </c>
      <c r="G1388" s="2">
        <v>3.3</v>
      </c>
      <c r="H1388" s="65">
        <v>8</v>
      </c>
      <c r="I1388" s="27">
        <v>1.5</v>
      </c>
      <c r="J1388" s="26"/>
      <c r="K1388" s="64"/>
      <c r="L1388" s="6">
        <f t="shared" si="110"/>
        <v>1692.7589755087963</v>
      </c>
      <c r="M1388" s="6">
        <f t="shared" si="111"/>
        <v>1902.4669992537818</v>
      </c>
      <c r="N1388" s="74">
        <f t="shared" si="108"/>
        <v>209.70802374498544</v>
      </c>
      <c r="O1388" s="78">
        <f t="shared" si="109"/>
        <v>0.12388534149225411</v>
      </c>
    </row>
    <row r="1389" spans="2:15" x14ac:dyDescent="0.2">
      <c r="B1389" s="81">
        <v>41583</v>
      </c>
      <c r="C1389" s="24" t="s">
        <v>58</v>
      </c>
      <c r="D1389" s="25">
        <v>7</v>
      </c>
      <c r="E1389" s="25">
        <v>2</v>
      </c>
      <c r="F1389" s="28" t="s">
        <v>1135</v>
      </c>
      <c r="G1389" s="2">
        <v>3.6</v>
      </c>
      <c r="H1389" s="65">
        <v>7</v>
      </c>
      <c r="I1389" s="27">
        <v>1.4</v>
      </c>
      <c r="J1389" s="26"/>
      <c r="K1389" s="64"/>
      <c r="L1389" s="6">
        <f t="shared" si="110"/>
        <v>1694.1589755087964</v>
      </c>
      <c r="M1389" s="6">
        <f t="shared" si="111"/>
        <v>1902.4669992537818</v>
      </c>
      <c r="N1389" s="74">
        <f t="shared" si="108"/>
        <v>208.30802374498535</v>
      </c>
      <c r="O1389" s="78">
        <f t="shared" si="109"/>
        <v>0.12295659779060904</v>
      </c>
    </row>
    <row r="1390" spans="2:15" x14ac:dyDescent="0.2">
      <c r="B1390" s="81">
        <v>41583</v>
      </c>
      <c r="C1390" s="24" t="s">
        <v>19</v>
      </c>
      <c r="D1390" s="25">
        <v>8</v>
      </c>
      <c r="E1390" s="25">
        <v>6</v>
      </c>
      <c r="F1390" s="28" t="s">
        <v>1136</v>
      </c>
      <c r="G1390" s="2">
        <v>2.5</v>
      </c>
      <c r="H1390" s="65">
        <v>4.2</v>
      </c>
      <c r="I1390" s="27">
        <v>2</v>
      </c>
      <c r="J1390" s="26"/>
      <c r="K1390" s="64"/>
      <c r="L1390" s="6">
        <f t="shared" si="110"/>
        <v>1696.1589755087964</v>
      </c>
      <c r="M1390" s="6">
        <f t="shared" si="111"/>
        <v>1902.4669992537818</v>
      </c>
      <c r="N1390" s="74">
        <f t="shared" si="108"/>
        <v>206.30802374498535</v>
      </c>
      <c r="O1390" s="78">
        <f t="shared" si="109"/>
        <v>0.12163248063649174</v>
      </c>
    </row>
    <row r="1391" spans="2:15" x14ac:dyDescent="0.2">
      <c r="B1391" s="81">
        <v>41583</v>
      </c>
      <c r="C1391" s="24" t="s">
        <v>19</v>
      </c>
      <c r="D1391" s="25">
        <v>8</v>
      </c>
      <c r="E1391" s="25">
        <v>1</v>
      </c>
      <c r="F1391" s="28" t="s">
        <v>930</v>
      </c>
      <c r="G1391" s="2">
        <v>3.8</v>
      </c>
      <c r="H1391" s="65">
        <v>5</v>
      </c>
      <c r="I1391" s="27">
        <v>1.3</v>
      </c>
      <c r="J1391" s="26">
        <v>3</v>
      </c>
      <c r="K1391" s="64"/>
      <c r="L1391" s="6">
        <f t="shared" si="110"/>
        <v>1697.4589755087964</v>
      </c>
      <c r="M1391" s="6">
        <f t="shared" si="111"/>
        <v>1902.4669992537818</v>
      </c>
      <c r="N1391" s="74">
        <f t="shared" si="108"/>
        <v>205.00802374498539</v>
      </c>
      <c r="O1391" s="78">
        <f t="shared" si="109"/>
        <v>0.12077347771161084</v>
      </c>
    </row>
    <row r="1392" spans="2:15" x14ac:dyDescent="0.2">
      <c r="B1392" s="81">
        <v>41583</v>
      </c>
      <c r="C1392" s="24" t="s">
        <v>242</v>
      </c>
      <c r="D1392" s="25">
        <v>9</v>
      </c>
      <c r="E1392" s="25">
        <v>5</v>
      </c>
      <c r="F1392" s="28" t="s">
        <v>1137</v>
      </c>
      <c r="G1392" s="2">
        <v>4.4000000000000004</v>
      </c>
      <c r="H1392" s="65">
        <v>9</v>
      </c>
      <c r="I1392" s="27">
        <v>1.1000000000000001</v>
      </c>
      <c r="J1392" s="26">
        <v>1</v>
      </c>
      <c r="K1392" s="64">
        <v>9.9</v>
      </c>
      <c r="L1392" s="6">
        <f t="shared" si="110"/>
        <v>1698.5589755087963</v>
      </c>
      <c r="M1392" s="6">
        <f t="shared" si="111"/>
        <v>1912.3669992537818</v>
      </c>
      <c r="N1392" s="74">
        <f t="shared" si="108"/>
        <v>213.80802374498558</v>
      </c>
      <c r="O1392" s="78">
        <f t="shared" si="109"/>
        <v>0.12587612607383283</v>
      </c>
    </row>
    <row r="1393" spans="2:15" x14ac:dyDescent="0.2">
      <c r="B1393" s="81">
        <v>41583</v>
      </c>
      <c r="C1393" s="24" t="s">
        <v>24</v>
      </c>
      <c r="D1393" s="25">
        <v>5</v>
      </c>
      <c r="E1393" s="25">
        <v>8</v>
      </c>
      <c r="F1393" s="28" t="s">
        <v>274</v>
      </c>
      <c r="G1393" s="2">
        <v>3</v>
      </c>
      <c r="H1393" s="65">
        <v>14</v>
      </c>
      <c r="I1393" s="27">
        <v>1.7</v>
      </c>
      <c r="J1393" s="26">
        <v>2</v>
      </c>
      <c r="K1393" s="64"/>
      <c r="L1393" s="6">
        <f t="shared" si="110"/>
        <v>1700.2589755087963</v>
      </c>
      <c r="M1393" s="6">
        <f t="shared" si="111"/>
        <v>1912.3669992537818</v>
      </c>
      <c r="N1393" s="74">
        <f t="shared" si="108"/>
        <v>212.10802374498553</v>
      </c>
      <c r="O1393" s="78">
        <f t="shared" si="109"/>
        <v>0.12475042143595388</v>
      </c>
    </row>
    <row r="1394" spans="2:15" x14ac:dyDescent="0.2">
      <c r="B1394" s="81">
        <v>41583</v>
      </c>
      <c r="C1394" s="24" t="s">
        <v>24</v>
      </c>
      <c r="D1394" s="25">
        <v>5</v>
      </c>
      <c r="E1394" s="25">
        <v>4</v>
      </c>
      <c r="F1394" s="28" t="s">
        <v>1138</v>
      </c>
      <c r="G1394" s="2">
        <v>3.8</v>
      </c>
      <c r="H1394" s="65">
        <v>4</v>
      </c>
      <c r="I1394" s="27">
        <v>1.3</v>
      </c>
      <c r="J1394" s="26"/>
      <c r="K1394" s="64"/>
      <c r="L1394" s="6">
        <f t="shared" si="110"/>
        <v>1701.5589755087963</v>
      </c>
      <c r="M1394" s="6">
        <f t="shared" si="111"/>
        <v>1912.3669992537818</v>
      </c>
      <c r="N1394" s="74">
        <f t="shared" si="108"/>
        <v>210.80802374498558</v>
      </c>
      <c r="O1394" s="78">
        <f t="shared" si="109"/>
        <v>0.1238911062027399</v>
      </c>
    </row>
    <row r="1395" spans="2:15" x14ac:dyDescent="0.2">
      <c r="B1395" s="81">
        <v>41583</v>
      </c>
      <c r="C1395" s="24" t="s">
        <v>19</v>
      </c>
      <c r="D1395" s="25">
        <v>9</v>
      </c>
      <c r="E1395" s="25">
        <v>7</v>
      </c>
      <c r="F1395" s="28" t="s">
        <v>1139</v>
      </c>
      <c r="G1395" s="2">
        <v>4.8</v>
      </c>
      <c r="H1395" s="65">
        <v>13</v>
      </c>
      <c r="I1395" s="27">
        <v>1</v>
      </c>
      <c r="J1395" s="26"/>
      <c r="K1395" s="64"/>
      <c r="L1395" s="6">
        <f t="shared" si="110"/>
        <v>1702.5589755087963</v>
      </c>
      <c r="M1395" s="6">
        <f t="shared" si="111"/>
        <v>1912.3669992537818</v>
      </c>
      <c r="N1395" s="74">
        <f t="shared" si="108"/>
        <v>209.80802374498558</v>
      </c>
      <c r="O1395" s="78">
        <f t="shared" si="109"/>
        <v>0.12323098745069087</v>
      </c>
    </row>
    <row r="1396" spans="2:15" x14ac:dyDescent="0.2">
      <c r="B1396" s="81">
        <v>41583</v>
      </c>
      <c r="C1396" s="24" t="s">
        <v>24</v>
      </c>
      <c r="D1396" s="25">
        <v>6</v>
      </c>
      <c r="E1396" s="25">
        <v>4</v>
      </c>
      <c r="F1396" s="28" t="s">
        <v>1140</v>
      </c>
      <c r="G1396" s="2">
        <v>3.6</v>
      </c>
      <c r="H1396" s="65">
        <v>4</v>
      </c>
      <c r="I1396" s="27">
        <v>1.4</v>
      </c>
      <c r="J1396" s="26">
        <v>2</v>
      </c>
      <c r="K1396" s="64"/>
      <c r="L1396" s="6">
        <f t="shared" si="110"/>
        <v>1703.9589755087964</v>
      </c>
      <c r="M1396" s="6">
        <f t="shared" si="111"/>
        <v>1912.3669992537818</v>
      </c>
      <c r="N1396" s="74">
        <f t="shared" si="108"/>
        <v>208.40802374498548</v>
      </c>
      <c r="O1396" s="78">
        <f t="shared" si="109"/>
        <v>0.12230812287177018</v>
      </c>
    </row>
    <row r="1397" spans="2:15" x14ac:dyDescent="0.2">
      <c r="B1397" s="81">
        <v>41583</v>
      </c>
      <c r="C1397" s="24" t="s">
        <v>24</v>
      </c>
      <c r="D1397" s="25">
        <v>6</v>
      </c>
      <c r="E1397" s="25">
        <v>2</v>
      </c>
      <c r="F1397" s="28" t="s">
        <v>1141</v>
      </c>
      <c r="G1397" s="2">
        <v>4.4000000000000004</v>
      </c>
      <c r="H1397" s="65">
        <v>5</v>
      </c>
      <c r="I1397" s="27">
        <v>1.1000000000000001</v>
      </c>
      <c r="J1397" s="26">
        <v>3</v>
      </c>
      <c r="K1397" s="64"/>
      <c r="L1397" s="6">
        <f t="shared" si="110"/>
        <v>1705.0589755087963</v>
      </c>
      <c r="M1397" s="6">
        <f t="shared" si="111"/>
        <v>1912.3669992537818</v>
      </c>
      <c r="N1397" s="74">
        <f t="shared" si="108"/>
        <v>207.30802374498558</v>
      </c>
      <c r="O1397" s="78">
        <f t="shared" si="109"/>
        <v>0.121584078159598</v>
      </c>
    </row>
    <row r="1398" spans="2:15" x14ac:dyDescent="0.2">
      <c r="B1398" s="81">
        <v>41583</v>
      </c>
      <c r="C1398" s="24" t="s">
        <v>24</v>
      </c>
      <c r="D1398" s="25">
        <v>7</v>
      </c>
      <c r="E1398" s="25">
        <v>6</v>
      </c>
      <c r="F1398" s="28" t="s">
        <v>917</v>
      </c>
      <c r="G1398" s="2">
        <v>3.7</v>
      </c>
      <c r="H1398" s="65">
        <v>5</v>
      </c>
      <c r="I1398" s="27">
        <v>1.4</v>
      </c>
      <c r="J1398" s="26">
        <v>1</v>
      </c>
      <c r="K1398" s="64">
        <v>7</v>
      </c>
      <c r="L1398" s="6">
        <f t="shared" si="110"/>
        <v>1706.4589755087964</v>
      </c>
      <c r="M1398" s="6">
        <f t="shared" si="111"/>
        <v>1919.3669992537818</v>
      </c>
      <c r="N1398" s="74">
        <f t="shared" si="108"/>
        <v>212.90802374498548</v>
      </c>
      <c r="O1398" s="78">
        <f t="shared" si="109"/>
        <v>0.12476597843877554</v>
      </c>
    </row>
    <row r="1399" spans="2:15" x14ac:dyDescent="0.2">
      <c r="B1399" s="81">
        <v>41583</v>
      </c>
      <c r="C1399" s="24" t="s">
        <v>24</v>
      </c>
      <c r="D1399" s="25">
        <v>8</v>
      </c>
      <c r="E1399" s="25">
        <v>9</v>
      </c>
      <c r="F1399" s="28" t="s">
        <v>25</v>
      </c>
      <c r="G1399" s="2">
        <v>4.0999999999999996</v>
      </c>
      <c r="H1399" s="65">
        <v>6.5</v>
      </c>
      <c r="I1399" s="27">
        <v>1.2</v>
      </c>
      <c r="J1399" s="26"/>
      <c r="K1399" s="64"/>
      <c r="L1399" s="6">
        <f t="shared" si="110"/>
        <v>1707.6589755087964</v>
      </c>
      <c r="M1399" s="6">
        <f t="shared" si="111"/>
        <v>1919.3669992537818</v>
      </c>
      <c r="N1399" s="74">
        <f t="shared" si="108"/>
        <v>211.70802374498544</v>
      </c>
      <c r="O1399" s="78">
        <f t="shared" si="109"/>
        <v>0.12397558691828801</v>
      </c>
    </row>
    <row r="1400" spans="2:15" x14ac:dyDescent="0.2">
      <c r="B1400" s="81">
        <v>41583</v>
      </c>
      <c r="C1400" s="24" t="s">
        <v>24</v>
      </c>
      <c r="D1400" s="25">
        <v>8</v>
      </c>
      <c r="E1400" s="25">
        <v>10</v>
      </c>
      <c r="F1400" s="28" t="s">
        <v>373</v>
      </c>
      <c r="G1400" s="2">
        <v>5.2</v>
      </c>
      <c r="H1400" s="65">
        <v>51</v>
      </c>
      <c r="I1400" s="27">
        <v>1</v>
      </c>
      <c r="J1400" s="26"/>
      <c r="K1400" s="64"/>
      <c r="L1400" s="6">
        <f t="shared" si="110"/>
        <v>1708.6589755087964</v>
      </c>
      <c r="M1400" s="6">
        <f t="shared" si="111"/>
        <v>1919.3669992537818</v>
      </c>
      <c r="N1400" s="74">
        <f t="shared" si="108"/>
        <v>210.70802374498544</v>
      </c>
      <c r="O1400" s="78">
        <f t="shared" si="109"/>
        <v>0.12331777538127045</v>
      </c>
    </row>
    <row r="1401" spans="2:15" x14ac:dyDescent="0.2">
      <c r="B1401" s="81">
        <v>41583</v>
      </c>
      <c r="C1401" s="24" t="s">
        <v>24</v>
      </c>
      <c r="D1401" s="25">
        <v>9</v>
      </c>
      <c r="E1401" s="25">
        <v>10</v>
      </c>
      <c r="F1401" s="28" t="s">
        <v>29</v>
      </c>
      <c r="G1401" s="2">
        <v>4.3</v>
      </c>
      <c r="H1401" s="65">
        <v>7</v>
      </c>
      <c r="I1401" s="27">
        <v>1.2</v>
      </c>
      <c r="J1401" s="26">
        <v>3</v>
      </c>
      <c r="K1401" s="64"/>
      <c r="L1401" s="6">
        <f t="shared" si="110"/>
        <v>1709.8589755087964</v>
      </c>
      <c r="M1401" s="6">
        <f t="shared" si="111"/>
        <v>1919.3669992537818</v>
      </c>
      <c r="N1401" s="74">
        <f t="shared" si="108"/>
        <v>209.50802374498539</v>
      </c>
      <c r="O1401" s="78">
        <f t="shared" si="109"/>
        <v>0.12252941718929941</v>
      </c>
    </row>
    <row r="1402" spans="2:15" x14ac:dyDescent="0.2">
      <c r="B1402" s="81">
        <v>41583</v>
      </c>
      <c r="C1402" s="24" t="s">
        <v>24</v>
      </c>
      <c r="D1402" s="25">
        <v>9</v>
      </c>
      <c r="E1402" s="25">
        <v>3</v>
      </c>
      <c r="F1402" s="28" t="s">
        <v>439</v>
      </c>
      <c r="G1402" s="2">
        <v>5.6</v>
      </c>
      <c r="H1402" s="65">
        <v>31</v>
      </c>
      <c r="I1402" s="27">
        <v>0.9</v>
      </c>
      <c r="J1402" s="26">
        <v>1</v>
      </c>
      <c r="K1402" s="64">
        <v>27.900000000000002</v>
      </c>
      <c r="L1402" s="6">
        <f t="shared" si="110"/>
        <v>1710.7589755087965</v>
      </c>
      <c r="M1402" s="6">
        <f t="shared" si="111"/>
        <v>1947.2669992537819</v>
      </c>
      <c r="N1402" s="74">
        <f t="shared" si="108"/>
        <v>236.50802374498539</v>
      </c>
      <c r="O1402" s="78">
        <f t="shared" si="109"/>
        <v>0.13824742534210324</v>
      </c>
    </row>
    <row r="1403" spans="2:15" x14ac:dyDescent="0.2">
      <c r="B1403" s="81">
        <v>41585</v>
      </c>
      <c r="C1403" s="24" t="s">
        <v>17</v>
      </c>
      <c r="D1403" s="25">
        <v>2</v>
      </c>
      <c r="E1403" s="25">
        <v>12</v>
      </c>
      <c r="F1403" s="28" t="s">
        <v>473</v>
      </c>
      <c r="G1403" s="2">
        <v>3.4</v>
      </c>
      <c r="H1403" s="65">
        <v>7</v>
      </c>
      <c r="I1403" s="27">
        <v>1.5</v>
      </c>
      <c r="J1403" s="26"/>
      <c r="K1403" s="64"/>
      <c r="L1403" s="6">
        <f t="shared" si="110"/>
        <v>1712.2589755087965</v>
      </c>
      <c r="M1403" s="6">
        <f t="shared" si="111"/>
        <v>1947.2669992537819</v>
      </c>
      <c r="N1403" s="74">
        <f t="shared" si="108"/>
        <v>235.00802374498539</v>
      </c>
      <c r="O1403" s="78">
        <f t="shared" si="109"/>
        <v>0.13725027995554989</v>
      </c>
    </row>
    <row r="1404" spans="2:15" x14ac:dyDescent="0.2">
      <c r="B1404" s="81">
        <v>41585</v>
      </c>
      <c r="C1404" s="24" t="s">
        <v>17</v>
      </c>
      <c r="D1404" s="25">
        <v>2</v>
      </c>
      <c r="E1404" s="25">
        <v>4</v>
      </c>
      <c r="F1404" s="28" t="s">
        <v>1142</v>
      </c>
      <c r="G1404" s="2">
        <v>5.8</v>
      </c>
      <c r="H1404" s="65">
        <v>13</v>
      </c>
      <c r="I1404" s="27">
        <v>0.9</v>
      </c>
      <c r="J1404" s="26"/>
      <c r="K1404" s="64"/>
      <c r="L1404" s="6">
        <f t="shared" si="110"/>
        <v>1713.1589755087966</v>
      </c>
      <c r="M1404" s="6">
        <f t="shared" si="111"/>
        <v>1947.2669992537819</v>
      </c>
      <c r="N1404" s="74">
        <f t="shared" si="108"/>
        <v>234.1080237449853</v>
      </c>
      <c r="O1404" s="78">
        <f t="shared" si="109"/>
        <v>0.13665283087663058</v>
      </c>
    </row>
    <row r="1405" spans="2:15" x14ac:dyDescent="0.2">
      <c r="B1405" s="81">
        <v>41585</v>
      </c>
      <c r="C1405" s="24" t="s">
        <v>17</v>
      </c>
      <c r="D1405" s="25">
        <v>4</v>
      </c>
      <c r="E1405" s="25">
        <v>3</v>
      </c>
      <c r="F1405" s="28" t="s">
        <v>1143</v>
      </c>
      <c r="G1405" s="2">
        <v>3.8</v>
      </c>
      <c r="H1405" s="65">
        <v>5</v>
      </c>
      <c r="I1405" s="27">
        <v>1.3</v>
      </c>
      <c r="J1405" s="26">
        <v>1</v>
      </c>
      <c r="K1405" s="64">
        <v>6.5</v>
      </c>
      <c r="L1405" s="6">
        <f t="shared" si="110"/>
        <v>1714.4589755087966</v>
      </c>
      <c r="M1405" s="6">
        <f t="shared" si="111"/>
        <v>1953.7669992537819</v>
      </c>
      <c r="N1405" s="74">
        <f t="shared" si="108"/>
        <v>239.30802374498535</v>
      </c>
      <c r="O1405" s="78">
        <f t="shared" si="109"/>
        <v>0.13958223974065426</v>
      </c>
    </row>
    <row r="1406" spans="2:15" x14ac:dyDescent="0.2">
      <c r="B1406" s="81">
        <v>41585</v>
      </c>
      <c r="C1406" s="24" t="s">
        <v>17</v>
      </c>
      <c r="D1406" s="25">
        <v>5</v>
      </c>
      <c r="E1406" s="25">
        <v>3</v>
      </c>
      <c r="F1406" s="28" t="s">
        <v>1144</v>
      </c>
      <c r="G1406" s="2">
        <v>5.0999999999999996</v>
      </c>
      <c r="H1406" s="65">
        <v>7</v>
      </c>
      <c r="I1406" s="27">
        <v>1</v>
      </c>
      <c r="J1406" s="26"/>
      <c r="K1406" s="64"/>
      <c r="L1406" s="6">
        <f t="shared" si="110"/>
        <v>1715.4589755087966</v>
      </c>
      <c r="M1406" s="6">
        <f t="shared" si="111"/>
        <v>1953.7669992537819</v>
      </c>
      <c r="N1406" s="74">
        <f t="shared" si="108"/>
        <v>238.30802374498535</v>
      </c>
      <c r="O1406" s="78">
        <f t="shared" si="109"/>
        <v>0.13891793808377398</v>
      </c>
    </row>
    <row r="1407" spans="2:15" x14ac:dyDescent="0.2">
      <c r="B1407" s="81">
        <v>41585</v>
      </c>
      <c r="C1407" s="24" t="s">
        <v>30</v>
      </c>
      <c r="D1407" s="25">
        <v>4</v>
      </c>
      <c r="E1407" s="25">
        <v>2</v>
      </c>
      <c r="F1407" s="28" t="s">
        <v>893</v>
      </c>
      <c r="G1407" s="2">
        <v>2.6</v>
      </c>
      <c r="H1407" s="65">
        <v>5.5</v>
      </c>
      <c r="I1407" s="27">
        <v>1.9</v>
      </c>
      <c r="J1407" s="26"/>
      <c r="K1407" s="64"/>
      <c r="L1407" s="6">
        <f t="shared" si="110"/>
        <v>1717.3589755087967</v>
      </c>
      <c r="M1407" s="6">
        <f t="shared" si="111"/>
        <v>1953.7669992537819</v>
      </c>
      <c r="N1407" s="74">
        <f t="shared" si="108"/>
        <v>236.40802374498526</v>
      </c>
      <c r="O1407" s="78">
        <f t="shared" si="109"/>
        <v>0.13765789629098679</v>
      </c>
    </row>
    <row r="1408" spans="2:15" x14ac:dyDescent="0.2">
      <c r="B1408" s="81">
        <v>41585</v>
      </c>
      <c r="C1408" s="24" t="s">
        <v>17</v>
      </c>
      <c r="D1408" s="25">
        <v>7</v>
      </c>
      <c r="E1408" s="25">
        <v>4</v>
      </c>
      <c r="F1408" s="28" t="s">
        <v>1145</v>
      </c>
      <c r="G1408" s="2">
        <v>1.9</v>
      </c>
      <c r="H1408" s="65">
        <v>2.4</v>
      </c>
      <c r="I1408" s="27">
        <v>2.6</v>
      </c>
      <c r="J1408" s="26">
        <v>3</v>
      </c>
      <c r="K1408" s="64"/>
      <c r="L1408" s="6">
        <f t="shared" si="110"/>
        <v>1719.9589755087966</v>
      </c>
      <c r="M1408" s="6">
        <f t="shared" si="111"/>
        <v>1953.7669992537819</v>
      </c>
      <c r="N1408" s="74">
        <f t="shared" si="108"/>
        <v>233.80802374498535</v>
      </c>
      <c r="O1408" s="78">
        <f t="shared" si="109"/>
        <v>0.13593813984767891</v>
      </c>
    </row>
    <row r="1409" spans="2:15" x14ac:dyDescent="0.2">
      <c r="B1409" s="81">
        <v>41585</v>
      </c>
      <c r="C1409" s="24" t="s">
        <v>356</v>
      </c>
      <c r="D1409" s="25">
        <v>7</v>
      </c>
      <c r="E1409" s="25">
        <v>6</v>
      </c>
      <c r="F1409" s="28" t="s">
        <v>516</v>
      </c>
      <c r="G1409" s="2">
        <v>4.8</v>
      </c>
      <c r="H1409" s="65">
        <v>5.5</v>
      </c>
      <c r="I1409" s="27">
        <v>1</v>
      </c>
      <c r="J1409" s="26"/>
      <c r="K1409" s="64"/>
      <c r="L1409" s="6">
        <f t="shared" si="110"/>
        <v>1720.9589755087966</v>
      </c>
      <c r="M1409" s="6">
        <f t="shared" si="111"/>
        <v>1953.7669992537819</v>
      </c>
      <c r="N1409" s="74">
        <f t="shared" si="108"/>
        <v>232.80802374498535</v>
      </c>
      <c r="O1409" s="78">
        <f t="shared" si="109"/>
        <v>0.13527807870966613</v>
      </c>
    </row>
    <row r="1410" spans="2:15" x14ac:dyDescent="0.2">
      <c r="B1410" s="81">
        <v>41585</v>
      </c>
      <c r="C1410" s="24" t="s">
        <v>30</v>
      </c>
      <c r="D1410" s="25">
        <v>6</v>
      </c>
      <c r="E1410" s="25">
        <v>4</v>
      </c>
      <c r="F1410" s="28" t="s">
        <v>1146</v>
      </c>
      <c r="G1410" s="2">
        <v>2</v>
      </c>
      <c r="H1410" s="65">
        <v>6</v>
      </c>
      <c r="I1410" s="27">
        <v>2.5</v>
      </c>
      <c r="J1410" s="26">
        <v>3</v>
      </c>
      <c r="K1410" s="64"/>
      <c r="L1410" s="6">
        <f t="shared" si="110"/>
        <v>1723.4589755087966</v>
      </c>
      <c r="M1410" s="6">
        <f t="shared" si="111"/>
        <v>1953.7669992537819</v>
      </c>
      <c r="N1410" s="74">
        <f t="shared" si="108"/>
        <v>230.30802374498535</v>
      </c>
      <c r="O1410" s="78">
        <f t="shared" si="109"/>
        <v>0.13363127699456509</v>
      </c>
    </row>
    <row r="1411" spans="2:15" x14ac:dyDescent="0.2">
      <c r="B1411" s="81">
        <v>41585</v>
      </c>
      <c r="C1411" s="24" t="s">
        <v>356</v>
      </c>
      <c r="D1411" s="25">
        <v>8</v>
      </c>
      <c r="E1411" s="25">
        <v>6</v>
      </c>
      <c r="F1411" s="28" t="s">
        <v>1147</v>
      </c>
      <c r="G1411" s="2">
        <v>4.2</v>
      </c>
      <c r="H1411" s="65">
        <v>8.5</v>
      </c>
      <c r="I1411" s="27">
        <v>1.2</v>
      </c>
      <c r="J1411" s="26"/>
      <c r="K1411" s="64"/>
      <c r="L1411" s="6">
        <f t="shared" si="110"/>
        <v>1724.6589755087966</v>
      </c>
      <c r="M1411" s="6">
        <f t="shared" si="111"/>
        <v>1953.7669992537819</v>
      </c>
      <c r="N1411" s="74">
        <f t="shared" si="108"/>
        <v>229.1080237449853</v>
      </c>
      <c r="O1411" s="78">
        <f t="shared" si="109"/>
        <v>0.13284250799633909</v>
      </c>
    </row>
    <row r="1412" spans="2:15" x14ac:dyDescent="0.2">
      <c r="B1412" s="81">
        <v>41585</v>
      </c>
      <c r="C1412" s="24" t="s">
        <v>356</v>
      </c>
      <c r="D1412" s="25">
        <v>8</v>
      </c>
      <c r="E1412" s="25">
        <v>2</v>
      </c>
      <c r="F1412" s="28" t="s">
        <v>1148</v>
      </c>
      <c r="G1412" s="2">
        <v>4.9000000000000004</v>
      </c>
      <c r="H1412" s="65">
        <v>11</v>
      </c>
      <c r="I1412" s="27">
        <v>1</v>
      </c>
      <c r="J1412" s="26">
        <v>1</v>
      </c>
      <c r="K1412" s="64">
        <v>11</v>
      </c>
      <c r="L1412" s="6">
        <f t="shared" si="110"/>
        <v>1725.6589755087966</v>
      </c>
      <c r="M1412" s="6">
        <f t="shared" si="111"/>
        <v>1964.7669992537819</v>
      </c>
      <c r="N1412" s="74">
        <f t="shared" ref="N1412:N1475" si="113">M1412-L1412</f>
        <v>239.1080237449853</v>
      </c>
      <c r="O1412" s="78">
        <f t="shared" ref="O1412:O1475" si="114">N1412/L1412</f>
        <v>0.13856041497103228</v>
      </c>
    </row>
    <row r="1413" spans="2:15" x14ac:dyDescent="0.2">
      <c r="B1413" s="81">
        <v>41585</v>
      </c>
      <c r="C1413" s="24" t="s">
        <v>30</v>
      </c>
      <c r="D1413" s="25">
        <v>7</v>
      </c>
      <c r="E1413" s="25">
        <v>4</v>
      </c>
      <c r="F1413" s="28" t="s">
        <v>1149</v>
      </c>
      <c r="G1413" s="2">
        <v>2.5</v>
      </c>
      <c r="H1413" s="65">
        <v>14</v>
      </c>
      <c r="I1413" s="27">
        <v>2</v>
      </c>
      <c r="J1413" s="26"/>
      <c r="K1413" s="64"/>
      <c r="L1413" s="6">
        <f t="shared" ref="L1413:L1476" si="115">L1412+I1413</f>
        <v>1727.6589755087966</v>
      </c>
      <c r="M1413" s="6">
        <f t="shared" ref="M1413:M1476" si="116">M1412+K1413</f>
        <v>1964.7669992537819</v>
      </c>
      <c r="N1413" s="74">
        <f t="shared" si="113"/>
        <v>237.1080237449853</v>
      </c>
      <c r="O1413" s="78">
        <f t="shared" si="114"/>
        <v>0.13724237659527502</v>
      </c>
    </row>
    <row r="1414" spans="2:15" x14ac:dyDescent="0.2">
      <c r="B1414" s="81">
        <v>41585</v>
      </c>
      <c r="C1414" s="24" t="s">
        <v>30</v>
      </c>
      <c r="D1414" s="25">
        <v>7</v>
      </c>
      <c r="E1414" s="25">
        <v>14</v>
      </c>
      <c r="F1414" s="28" t="s">
        <v>1150</v>
      </c>
      <c r="G1414" s="2">
        <v>4.7</v>
      </c>
      <c r="H1414" s="65">
        <v>34</v>
      </c>
      <c r="I1414" s="27">
        <v>1.1000000000000001</v>
      </c>
      <c r="J1414" s="26"/>
      <c r="K1414" s="64"/>
      <c r="L1414" s="6">
        <f t="shared" si="115"/>
        <v>1728.7589755087965</v>
      </c>
      <c r="M1414" s="6">
        <f t="shared" si="116"/>
        <v>1964.7669992537819</v>
      </c>
      <c r="N1414" s="74">
        <f t="shared" si="113"/>
        <v>236.00802374498539</v>
      </c>
      <c r="O1414" s="78">
        <f t="shared" si="114"/>
        <v>0.13651875541269431</v>
      </c>
    </row>
    <row r="1415" spans="2:15" x14ac:dyDescent="0.2">
      <c r="B1415" s="81">
        <v>41585</v>
      </c>
      <c r="C1415" s="24" t="s">
        <v>17</v>
      </c>
      <c r="D1415" s="25">
        <v>9</v>
      </c>
      <c r="E1415" s="25">
        <v>11</v>
      </c>
      <c r="F1415" s="28" t="s">
        <v>388</v>
      </c>
      <c r="G1415" s="2">
        <v>6</v>
      </c>
      <c r="H1415" s="65">
        <v>10</v>
      </c>
      <c r="I1415" s="27">
        <v>0.8</v>
      </c>
      <c r="J1415" s="26"/>
      <c r="K1415" s="64"/>
      <c r="L1415" s="6">
        <f t="shared" si="115"/>
        <v>1729.5589755087965</v>
      </c>
      <c r="M1415" s="6">
        <f t="shared" si="116"/>
        <v>1964.7669992537819</v>
      </c>
      <c r="N1415" s="74">
        <f t="shared" si="113"/>
        <v>235.20802374498544</v>
      </c>
      <c r="O1415" s="78">
        <f t="shared" si="114"/>
        <v>0.13599306359344737</v>
      </c>
    </row>
    <row r="1416" spans="2:15" x14ac:dyDescent="0.2">
      <c r="B1416" s="81">
        <v>41587</v>
      </c>
      <c r="C1416" s="24" t="s">
        <v>17</v>
      </c>
      <c r="D1416" s="25">
        <v>2</v>
      </c>
      <c r="E1416" s="25">
        <v>9</v>
      </c>
      <c r="F1416" s="28" t="s">
        <v>1151</v>
      </c>
      <c r="G1416" s="2">
        <v>5.3</v>
      </c>
      <c r="H1416" s="65">
        <v>12</v>
      </c>
      <c r="I1416" s="27">
        <f t="shared" ref="I1416:I1447" si="117">ROUND(5/G1416,1)</f>
        <v>0.9</v>
      </c>
      <c r="J1416" s="26">
        <v>1</v>
      </c>
      <c r="K1416" s="64">
        <f>I1416*H1416</f>
        <v>10.8</v>
      </c>
      <c r="L1416" s="6">
        <f t="shared" si="115"/>
        <v>1730.4589755087966</v>
      </c>
      <c r="M1416" s="6">
        <f t="shared" si="116"/>
        <v>1975.5669992537819</v>
      </c>
      <c r="N1416" s="74">
        <f t="shared" si="113"/>
        <v>245.1080237449853</v>
      </c>
      <c r="O1416" s="78">
        <f t="shared" si="114"/>
        <v>0.14164336006458497</v>
      </c>
    </row>
    <row r="1417" spans="2:15" x14ac:dyDescent="0.2">
      <c r="B1417" s="81">
        <v>41587</v>
      </c>
      <c r="C1417" s="24" t="s">
        <v>17</v>
      </c>
      <c r="D1417" s="25">
        <v>2</v>
      </c>
      <c r="E1417" s="25">
        <v>4</v>
      </c>
      <c r="F1417" s="28" t="s">
        <v>1152</v>
      </c>
      <c r="G1417" s="2">
        <v>5.3</v>
      </c>
      <c r="H1417" s="65">
        <v>7.5</v>
      </c>
      <c r="I1417" s="27">
        <f t="shared" si="117"/>
        <v>0.9</v>
      </c>
      <c r="J1417" s="26"/>
      <c r="K1417" s="64"/>
      <c r="L1417" s="6">
        <f t="shared" si="115"/>
        <v>1731.3589755087967</v>
      </c>
      <c r="M1417" s="6">
        <f t="shared" si="116"/>
        <v>1975.5669992537819</v>
      </c>
      <c r="N1417" s="74">
        <f t="shared" si="113"/>
        <v>244.20802374498521</v>
      </c>
      <c r="O1417" s="78">
        <f t="shared" si="114"/>
        <v>0.14104990773113327</v>
      </c>
    </row>
    <row r="1418" spans="2:15" x14ac:dyDescent="0.2">
      <c r="B1418" s="81">
        <v>41587</v>
      </c>
      <c r="C1418" s="24" t="s">
        <v>17</v>
      </c>
      <c r="D1418" s="25">
        <v>4</v>
      </c>
      <c r="E1418" s="25">
        <v>3</v>
      </c>
      <c r="F1418" s="28" t="s">
        <v>1153</v>
      </c>
      <c r="G1418" s="2">
        <v>4.7</v>
      </c>
      <c r="H1418" s="65">
        <v>7.5</v>
      </c>
      <c r="I1418" s="27">
        <f t="shared" si="117"/>
        <v>1.1000000000000001</v>
      </c>
      <c r="J1418" s="26">
        <v>2</v>
      </c>
      <c r="K1418" s="64"/>
      <c r="L1418" s="6">
        <f t="shared" si="115"/>
        <v>1732.4589755087966</v>
      </c>
      <c r="M1418" s="6">
        <f t="shared" si="116"/>
        <v>1975.5669992537819</v>
      </c>
      <c r="N1418" s="74">
        <f t="shared" si="113"/>
        <v>243.1080237449853</v>
      </c>
      <c r="O1418" s="78">
        <f t="shared" si="114"/>
        <v>0.14032541444370319</v>
      </c>
    </row>
    <row r="1419" spans="2:15" x14ac:dyDescent="0.2">
      <c r="B1419" s="81">
        <v>41587</v>
      </c>
      <c r="C1419" s="24" t="s">
        <v>17</v>
      </c>
      <c r="D1419" s="25">
        <v>4</v>
      </c>
      <c r="E1419" s="25">
        <v>10</v>
      </c>
      <c r="F1419" s="28" t="s">
        <v>1154</v>
      </c>
      <c r="G1419" s="2">
        <v>5.9</v>
      </c>
      <c r="H1419" s="65">
        <v>26</v>
      </c>
      <c r="I1419" s="27">
        <f t="shared" si="117"/>
        <v>0.8</v>
      </c>
      <c r="J1419" s="26"/>
      <c r="K1419" s="64"/>
      <c r="L1419" s="6">
        <f t="shared" si="115"/>
        <v>1733.2589755087965</v>
      </c>
      <c r="M1419" s="6">
        <f t="shared" si="116"/>
        <v>1975.5669992537819</v>
      </c>
      <c r="N1419" s="74">
        <f t="shared" si="113"/>
        <v>242.30802374498535</v>
      </c>
      <c r="O1419" s="78">
        <f t="shared" si="114"/>
        <v>0.13979908782751641</v>
      </c>
    </row>
    <row r="1420" spans="2:15" x14ac:dyDescent="0.2">
      <c r="B1420" s="81">
        <v>41587</v>
      </c>
      <c r="C1420" s="24" t="s">
        <v>17</v>
      </c>
      <c r="D1420" s="25">
        <v>6</v>
      </c>
      <c r="E1420" s="25">
        <v>2</v>
      </c>
      <c r="F1420" s="28" t="s">
        <v>1155</v>
      </c>
      <c r="G1420" s="2">
        <v>5.6</v>
      </c>
      <c r="H1420" s="65">
        <v>11</v>
      </c>
      <c r="I1420" s="27">
        <f t="shared" si="117"/>
        <v>0.9</v>
      </c>
      <c r="J1420" s="26">
        <v>1</v>
      </c>
      <c r="K1420" s="64">
        <f>I1420*H1420</f>
        <v>9.9</v>
      </c>
      <c r="L1420" s="6">
        <f t="shared" si="115"/>
        <v>1734.1589755087966</v>
      </c>
      <c r="M1420" s="6">
        <f t="shared" si="116"/>
        <v>1985.466999253782</v>
      </c>
      <c r="N1420" s="74">
        <f t="shared" si="113"/>
        <v>251.30802374498535</v>
      </c>
      <c r="O1420" s="78">
        <f t="shared" si="114"/>
        <v>0.14491637000653437</v>
      </c>
    </row>
    <row r="1421" spans="2:15" x14ac:dyDescent="0.2">
      <c r="B1421" s="81">
        <v>41587</v>
      </c>
      <c r="C1421" s="24" t="s">
        <v>30</v>
      </c>
      <c r="D1421" s="25">
        <v>4</v>
      </c>
      <c r="E1421" s="25">
        <v>10</v>
      </c>
      <c r="F1421" s="28" t="s">
        <v>1156</v>
      </c>
      <c r="G1421" s="2">
        <v>3.3</v>
      </c>
      <c r="H1421" s="65">
        <v>14</v>
      </c>
      <c r="I1421" s="27">
        <f t="shared" si="117"/>
        <v>1.5</v>
      </c>
      <c r="J1421" s="26"/>
      <c r="K1421" s="64"/>
      <c r="L1421" s="6">
        <f t="shared" si="115"/>
        <v>1735.6589755087966</v>
      </c>
      <c r="M1421" s="6">
        <f t="shared" si="116"/>
        <v>1985.466999253782</v>
      </c>
      <c r="N1421" s="74">
        <f t="shared" si="113"/>
        <v>249.80802374498535</v>
      </c>
      <c r="O1421" s="78">
        <f t="shared" si="114"/>
        <v>0.14392690457626092</v>
      </c>
    </row>
    <row r="1422" spans="2:15" x14ac:dyDescent="0.2">
      <c r="B1422" s="81">
        <v>41587</v>
      </c>
      <c r="C1422" s="24" t="s">
        <v>30</v>
      </c>
      <c r="D1422" s="25">
        <v>4</v>
      </c>
      <c r="E1422" s="25">
        <v>6</v>
      </c>
      <c r="F1422" s="28" t="s">
        <v>1089</v>
      </c>
      <c r="G1422" s="2">
        <v>5.4</v>
      </c>
      <c r="H1422" s="65">
        <v>21</v>
      </c>
      <c r="I1422" s="27">
        <f t="shared" si="117"/>
        <v>0.9</v>
      </c>
      <c r="J1422" s="26"/>
      <c r="K1422" s="64"/>
      <c r="L1422" s="6">
        <f t="shared" si="115"/>
        <v>1736.5589755087967</v>
      </c>
      <c r="M1422" s="6">
        <f t="shared" si="116"/>
        <v>1985.466999253782</v>
      </c>
      <c r="N1422" s="74">
        <f t="shared" si="113"/>
        <v>248.90802374498526</v>
      </c>
      <c r="O1422" s="78">
        <f t="shared" si="114"/>
        <v>0.1433340458086414</v>
      </c>
    </row>
    <row r="1423" spans="2:15" x14ac:dyDescent="0.2">
      <c r="B1423" s="81">
        <v>41587</v>
      </c>
      <c r="C1423" s="24" t="s">
        <v>17</v>
      </c>
      <c r="D1423" s="25">
        <v>7</v>
      </c>
      <c r="E1423" s="25">
        <v>9</v>
      </c>
      <c r="F1423" s="28" t="s">
        <v>1157</v>
      </c>
      <c r="G1423" s="2">
        <v>4.3</v>
      </c>
      <c r="H1423" s="65">
        <v>11</v>
      </c>
      <c r="I1423" s="27">
        <f t="shared" si="117"/>
        <v>1.2</v>
      </c>
      <c r="J1423" s="26">
        <v>3</v>
      </c>
      <c r="K1423" s="64"/>
      <c r="L1423" s="6">
        <f t="shared" si="115"/>
        <v>1737.7589755087968</v>
      </c>
      <c r="M1423" s="6">
        <f t="shared" si="116"/>
        <v>1985.466999253782</v>
      </c>
      <c r="N1423" s="74">
        <f t="shared" si="113"/>
        <v>247.70802374498521</v>
      </c>
      <c r="O1423" s="78">
        <f t="shared" si="114"/>
        <v>0.14254452270773571</v>
      </c>
    </row>
    <row r="1424" spans="2:15" x14ac:dyDescent="0.2">
      <c r="B1424" s="81">
        <v>41587</v>
      </c>
      <c r="C1424" s="24" t="s">
        <v>242</v>
      </c>
      <c r="D1424" s="25">
        <v>6</v>
      </c>
      <c r="E1424" s="25">
        <v>6</v>
      </c>
      <c r="F1424" s="28" t="s">
        <v>36</v>
      </c>
      <c r="G1424" s="2">
        <v>5.2</v>
      </c>
      <c r="H1424" s="65">
        <v>7.5</v>
      </c>
      <c r="I1424" s="27">
        <f t="shared" si="117"/>
        <v>1</v>
      </c>
      <c r="J1424" s="26"/>
      <c r="K1424" s="64"/>
      <c r="L1424" s="6">
        <f t="shared" si="115"/>
        <v>1738.7589755087968</v>
      </c>
      <c r="M1424" s="6">
        <f t="shared" si="116"/>
        <v>1985.466999253782</v>
      </c>
      <c r="N1424" s="74">
        <f t="shared" si="113"/>
        <v>246.70802374498521</v>
      </c>
      <c r="O1424" s="78">
        <f t="shared" si="114"/>
        <v>0.14188741925705564</v>
      </c>
    </row>
    <row r="1425" spans="2:15" x14ac:dyDescent="0.2">
      <c r="B1425" s="81">
        <v>41587</v>
      </c>
      <c r="C1425" s="24" t="s">
        <v>242</v>
      </c>
      <c r="D1425" s="25">
        <v>7</v>
      </c>
      <c r="E1425" s="25">
        <v>7</v>
      </c>
      <c r="F1425" s="28" t="s">
        <v>1158</v>
      </c>
      <c r="G1425" s="2">
        <v>3.8</v>
      </c>
      <c r="H1425" s="65">
        <v>6.5</v>
      </c>
      <c r="I1425" s="27">
        <f t="shared" si="117"/>
        <v>1.3</v>
      </c>
      <c r="J1425" s="26"/>
      <c r="K1425" s="64"/>
      <c r="L1425" s="6">
        <f t="shared" si="115"/>
        <v>1740.0589755087967</v>
      </c>
      <c r="M1425" s="6">
        <f t="shared" si="116"/>
        <v>1985.466999253782</v>
      </c>
      <c r="N1425" s="74">
        <f t="shared" si="113"/>
        <v>245.40802374498526</v>
      </c>
      <c r="O1425" s="78">
        <f t="shared" si="114"/>
        <v>0.14103431389342849</v>
      </c>
    </row>
    <row r="1426" spans="2:15" x14ac:dyDescent="0.2">
      <c r="B1426" s="81">
        <v>41587</v>
      </c>
      <c r="C1426" s="24" t="s">
        <v>242</v>
      </c>
      <c r="D1426" s="25">
        <v>7</v>
      </c>
      <c r="E1426" s="25">
        <v>9</v>
      </c>
      <c r="F1426" s="28" t="s">
        <v>1058</v>
      </c>
      <c r="G1426" s="2">
        <v>4.0999999999999996</v>
      </c>
      <c r="H1426" s="65">
        <v>5</v>
      </c>
      <c r="I1426" s="27">
        <f t="shared" si="117"/>
        <v>1.2</v>
      </c>
      <c r="J1426" s="26">
        <v>3</v>
      </c>
      <c r="K1426" s="64"/>
      <c r="L1426" s="6">
        <f t="shared" si="115"/>
        <v>1741.2589755087968</v>
      </c>
      <c r="M1426" s="6">
        <f t="shared" si="116"/>
        <v>1985.466999253782</v>
      </c>
      <c r="N1426" s="74">
        <f t="shared" si="113"/>
        <v>244.20802374498521</v>
      </c>
      <c r="O1426" s="78">
        <f t="shared" si="114"/>
        <v>0.14024796264072523</v>
      </c>
    </row>
    <row r="1427" spans="2:15" x14ac:dyDescent="0.2">
      <c r="B1427" s="81">
        <v>41587</v>
      </c>
      <c r="C1427" s="24" t="s">
        <v>17</v>
      </c>
      <c r="D1427" s="25">
        <v>9</v>
      </c>
      <c r="E1427" s="25">
        <v>2</v>
      </c>
      <c r="F1427" s="28" t="s">
        <v>1159</v>
      </c>
      <c r="G1427" s="2">
        <v>5.7</v>
      </c>
      <c r="H1427" s="65">
        <v>8</v>
      </c>
      <c r="I1427" s="27">
        <f t="shared" si="117"/>
        <v>0.9</v>
      </c>
      <c r="J1427" s="26">
        <v>1</v>
      </c>
      <c r="K1427" s="64">
        <f>I1427*H1427</f>
        <v>7.2</v>
      </c>
      <c r="L1427" s="6">
        <f t="shared" si="115"/>
        <v>1742.1589755087969</v>
      </c>
      <c r="M1427" s="6">
        <f t="shared" si="116"/>
        <v>1992.666999253782</v>
      </c>
      <c r="N1427" s="74">
        <f t="shared" si="113"/>
        <v>250.50802374498517</v>
      </c>
      <c r="O1427" s="78">
        <f t="shared" si="114"/>
        <v>0.14379171319415576</v>
      </c>
    </row>
    <row r="1428" spans="2:15" x14ac:dyDescent="0.2">
      <c r="B1428" s="81">
        <v>41587</v>
      </c>
      <c r="C1428" s="24" t="s">
        <v>17</v>
      </c>
      <c r="D1428" s="25">
        <v>9</v>
      </c>
      <c r="E1428" s="25">
        <v>5</v>
      </c>
      <c r="F1428" s="28" t="s">
        <v>506</v>
      </c>
      <c r="G1428" s="2">
        <v>5.8</v>
      </c>
      <c r="H1428" s="65">
        <v>6</v>
      </c>
      <c r="I1428" s="27">
        <f t="shared" si="117"/>
        <v>0.9</v>
      </c>
      <c r="J1428" s="26"/>
      <c r="K1428" s="64"/>
      <c r="L1428" s="6">
        <f t="shared" si="115"/>
        <v>1743.0589755087969</v>
      </c>
      <c r="M1428" s="6">
        <f t="shared" si="116"/>
        <v>1992.666999253782</v>
      </c>
      <c r="N1428" s="74">
        <f t="shared" si="113"/>
        <v>249.60802374498508</v>
      </c>
      <c r="O1428" s="78">
        <f t="shared" si="114"/>
        <v>0.14320113504600426</v>
      </c>
    </row>
    <row r="1429" spans="2:15" x14ac:dyDescent="0.2">
      <c r="B1429" s="81">
        <v>41587</v>
      </c>
      <c r="C1429" s="24" t="s">
        <v>19</v>
      </c>
      <c r="D1429" s="25">
        <v>7</v>
      </c>
      <c r="E1429" s="25">
        <v>10</v>
      </c>
      <c r="F1429" s="28" t="s">
        <v>292</v>
      </c>
      <c r="G1429" s="2">
        <v>3</v>
      </c>
      <c r="H1429" s="65">
        <v>12</v>
      </c>
      <c r="I1429" s="27">
        <f t="shared" si="117"/>
        <v>1.7</v>
      </c>
      <c r="J1429" s="26"/>
      <c r="K1429" s="64"/>
      <c r="L1429" s="6">
        <f t="shared" si="115"/>
        <v>1744.758975508797</v>
      </c>
      <c r="M1429" s="6">
        <f t="shared" si="116"/>
        <v>1992.666999253782</v>
      </c>
      <c r="N1429" s="74">
        <f t="shared" si="113"/>
        <v>247.90802374498503</v>
      </c>
      <c r="O1429" s="78">
        <f t="shared" si="114"/>
        <v>0.1420872608909729</v>
      </c>
    </row>
    <row r="1430" spans="2:15" x14ac:dyDescent="0.2">
      <c r="B1430" s="81">
        <v>41587</v>
      </c>
      <c r="C1430" s="24" t="s">
        <v>19</v>
      </c>
      <c r="D1430" s="25">
        <v>7</v>
      </c>
      <c r="E1430" s="25">
        <v>2</v>
      </c>
      <c r="F1430" s="28" t="s">
        <v>1160</v>
      </c>
      <c r="G1430" s="2">
        <v>6</v>
      </c>
      <c r="H1430" s="65">
        <v>9.5</v>
      </c>
      <c r="I1430" s="27">
        <f t="shared" si="117"/>
        <v>0.8</v>
      </c>
      <c r="J1430" s="26">
        <v>2</v>
      </c>
      <c r="K1430" s="64"/>
      <c r="L1430" s="6">
        <f t="shared" si="115"/>
        <v>1745.5589755087969</v>
      </c>
      <c r="M1430" s="6">
        <f t="shared" si="116"/>
        <v>1992.666999253782</v>
      </c>
      <c r="N1430" s="74">
        <f t="shared" si="113"/>
        <v>247.10802374498508</v>
      </c>
      <c r="O1430" s="78">
        <f t="shared" si="114"/>
        <v>0.14156383554612231</v>
      </c>
    </row>
    <row r="1431" spans="2:15" x14ac:dyDescent="0.2">
      <c r="B1431" s="81">
        <v>41587</v>
      </c>
      <c r="C1431" s="24" t="s">
        <v>242</v>
      </c>
      <c r="D1431" s="25">
        <v>8</v>
      </c>
      <c r="E1431" s="25">
        <v>3</v>
      </c>
      <c r="F1431" s="28" t="s">
        <v>1161</v>
      </c>
      <c r="G1431" s="2">
        <v>5.5</v>
      </c>
      <c r="H1431" s="65">
        <v>17</v>
      </c>
      <c r="I1431" s="27">
        <f t="shared" si="117"/>
        <v>0.9</v>
      </c>
      <c r="J1431" s="26"/>
      <c r="K1431" s="64"/>
      <c r="L1431" s="6">
        <f t="shared" si="115"/>
        <v>1746.458975508797</v>
      </c>
      <c r="M1431" s="6">
        <f t="shared" si="116"/>
        <v>1992.666999253782</v>
      </c>
      <c r="N1431" s="74">
        <f t="shared" si="113"/>
        <v>246.20802374498498</v>
      </c>
      <c r="O1431" s="78">
        <f t="shared" si="114"/>
        <v>0.14097555522210709</v>
      </c>
    </row>
    <row r="1432" spans="2:15" x14ac:dyDescent="0.2">
      <c r="B1432" s="81">
        <v>41587</v>
      </c>
      <c r="C1432" s="24" t="s">
        <v>30</v>
      </c>
      <c r="D1432" s="25">
        <v>7</v>
      </c>
      <c r="E1432" s="25">
        <v>13</v>
      </c>
      <c r="F1432" s="28" t="s">
        <v>1090</v>
      </c>
      <c r="G1432" s="2">
        <v>2.8</v>
      </c>
      <c r="H1432" s="65">
        <v>10</v>
      </c>
      <c r="I1432" s="27">
        <f t="shared" si="117"/>
        <v>1.8</v>
      </c>
      <c r="J1432" s="26">
        <v>1</v>
      </c>
      <c r="K1432" s="64">
        <f>I1432*H1432</f>
        <v>18</v>
      </c>
      <c r="L1432" s="6">
        <f t="shared" si="115"/>
        <v>1748.258975508797</v>
      </c>
      <c r="M1432" s="6">
        <f t="shared" si="116"/>
        <v>2010.666999253782</v>
      </c>
      <c r="N1432" s="74">
        <f t="shared" si="113"/>
        <v>262.40802374498503</v>
      </c>
      <c r="O1432" s="78">
        <f t="shared" si="114"/>
        <v>0.15009676908343414</v>
      </c>
    </row>
    <row r="1433" spans="2:15" x14ac:dyDescent="0.2">
      <c r="B1433" s="81">
        <v>41587</v>
      </c>
      <c r="C1433" s="24" t="s">
        <v>30</v>
      </c>
      <c r="D1433" s="25">
        <v>7</v>
      </c>
      <c r="E1433" s="25">
        <v>6</v>
      </c>
      <c r="F1433" s="28" t="s">
        <v>1162</v>
      </c>
      <c r="G1433" s="2">
        <v>3.9</v>
      </c>
      <c r="H1433" s="65">
        <v>12</v>
      </c>
      <c r="I1433" s="27">
        <f t="shared" si="117"/>
        <v>1.3</v>
      </c>
      <c r="J1433" s="26"/>
      <c r="K1433" s="64"/>
      <c r="L1433" s="6">
        <f t="shared" si="115"/>
        <v>1749.5589755087969</v>
      </c>
      <c r="M1433" s="6">
        <f t="shared" si="116"/>
        <v>2010.666999253782</v>
      </c>
      <c r="N1433" s="74">
        <f t="shared" si="113"/>
        <v>261.10802374498508</v>
      </c>
      <c r="O1433" s="78">
        <f t="shared" si="114"/>
        <v>0.1492421961191969</v>
      </c>
    </row>
    <row r="1434" spans="2:15" x14ac:dyDescent="0.2">
      <c r="B1434" s="81">
        <v>41587</v>
      </c>
      <c r="C1434" s="24" t="s">
        <v>30</v>
      </c>
      <c r="D1434" s="25">
        <v>8</v>
      </c>
      <c r="E1434" s="25">
        <v>12</v>
      </c>
      <c r="F1434" s="28" t="s">
        <v>118</v>
      </c>
      <c r="G1434" s="2">
        <v>3.8</v>
      </c>
      <c r="H1434" s="65">
        <v>5.5</v>
      </c>
      <c r="I1434" s="27">
        <f t="shared" si="117"/>
        <v>1.3</v>
      </c>
      <c r="J1434" s="26"/>
      <c r="K1434" s="64"/>
      <c r="L1434" s="6">
        <f t="shared" si="115"/>
        <v>1750.8589755087969</v>
      </c>
      <c r="M1434" s="6">
        <f t="shared" si="116"/>
        <v>2010.666999253782</v>
      </c>
      <c r="N1434" s="74">
        <f t="shared" si="113"/>
        <v>259.80802374498512</v>
      </c>
      <c r="O1434" s="78">
        <f t="shared" si="114"/>
        <v>0.14838889218332693</v>
      </c>
    </row>
    <row r="1435" spans="2:15" x14ac:dyDescent="0.2">
      <c r="B1435" s="81">
        <v>41587</v>
      </c>
      <c r="C1435" s="24" t="s">
        <v>24</v>
      </c>
      <c r="D1435" s="25">
        <v>5</v>
      </c>
      <c r="E1435" s="25">
        <v>5</v>
      </c>
      <c r="F1435" s="28" t="s">
        <v>89</v>
      </c>
      <c r="G1435" s="2">
        <v>4.8</v>
      </c>
      <c r="H1435" s="65">
        <v>9</v>
      </c>
      <c r="I1435" s="27">
        <f t="shared" si="117"/>
        <v>1</v>
      </c>
      <c r="J1435" s="26"/>
      <c r="K1435" s="64"/>
      <c r="L1435" s="6">
        <f t="shared" si="115"/>
        <v>1751.8589755087969</v>
      </c>
      <c r="M1435" s="6">
        <f t="shared" si="116"/>
        <v>2010.666999253782</v>
      </c>
      <c r="N1435" s="74">
        <f t="shared" si="113"/>
        <v>258.80802374498512</v>
      </c>
      <c r="O1435" s="78">
        <f t="shared" si="114"/>
        <v>0.14773336630582312</v>
      </c>
    </row>
    <row r="1436" spans="2:15" x14ac:dyDescent="0.2">
      <c r="B1436" s="81">
        <v>41587</v>
      </c>
      <c r="C1436" s="24" t="s">
        <v>24</v>
      </c>
      <c r="D1436" s="25">
        <v>5</v>
      </c>
      <c r="E1436" s="25">
        <v>6</v>
      </c>
      <c r="F1436" s="28" t="s">
        <v>661</v>
      </c>
      <c r="G1436" s="2">
        <v>5.3</v>
      </c>
      <c r="H1436" s="65">
        <v>63</v>
      </c>
      <c r="I1436" s="27">
        <f t="shared" si="117"/>
        <v>0.9</v>
      </c>
      <c r="J1436" s="26"/>
      <c r="K1436" s="64"/>
      <c r="L1436" s="6">
        <f t="shared" si="115"/>
        <v>1752.758975508797</v>
      </c>
      <c r="M1436" s="6">
        <f t="shared" si="116"/>
        <v>2010.666999253782</v>
      </c>
      <c r="N1436" s="74">
        <f t="shared" si="113"/>
        <v>257.90802374498503</v>
      </c>
      <c r="O1436" s="78">
        <f t="shared" si="114"/>
        <v>0.14714403255023617</v>
      </c>
    </row>
    <row r="1437" spans="2:15" x14ac:dyDescent="0.2">
      <c r="B1437" s="81">
        <v>41587</v>
      </c>
      <c r="C1437" s="24" t="s">
        <v>24</v>
      </c>
      <c r="D1437" s="25">
        <v>6</v>
      </c>
      <c r="E1437" s="25">
        <v>2</v>
      </c>
      <c r="F1437" s="28" t="s">
        <v>1163</v>
      </c>
      <c r="G1437" s="2">
        <v>4.3</v>
      </c>
      <c r="H1437" s="65">
        <v>11</v>
      </c>
      <c r="I1437" s="27">
        <f t="shared" si="117"/>
        <v>1.2</v>
      </c>
      <c r="J1437" s="26"/>
      <c r="K1437" s="64"/>
      <c r="L1437" s="6">
        <f t="shared" si="115"/>
        <v>1753.958975508797</v>
      </c>
      <c r="M1437" s="6">
        <f t="shared" si="116"/>
        <v>2010.666999253782</v>
      </c>
      <c r="N1437" s="74">
        <f t="shared" si="113"/>
        <v>256.70802374498498</v>
      </c>
      <c r="O1437" s="78">
        <f t="shared" si="114"/>
        <v>0.14635919501510453</v>
      </c>
    </row>
    <row r="1438" spans="2:15" x14ac:dyDescent="0.2">
      <c r="B1438" s="81">
        <v>41587</v>
      </c>
      <c r="C1438" s="24" t="s">
        <v>24</v>
      </c>
      <c r="D1438" s="25">
        <v>6</v>
      </c>
      <c r="E1438" s="25">
        <v>4</v>
      </c>
      <c r="F1438" s="28" t="s">
        <v>633</v>
      </c>
      <c r="G1438" s="2">
        <v>5.8</v>
      </c>
      <c r="H1438" s="65">
        <v>11</v>
      </c>
      <c r="I1438" s="27">
        <f t="shared" si="117"/>
        <v>0.9</v>
      </c>
      <c r="J1438" s="26">
        <v>3</v>
      </c>
      <c r="K1438" s="64"/>
      <c r="L1438" s="6">
        <f t="shared" si="115"/>
        <v>1754.8589755087971</v>
      </c>
      <c r="M1438" s="6">
        <f t="shared" si="116"/>
        <v>2010.666999253782</v>
      </c>
      <c r="N1438" s="74">
        <f t="shared" si="113"/>
        <v>255.80802374498489</v>
      </c>
      <c r="O1438" s="78">
        <f t="shared" si="114"/>
        <v>0.14577127126173595</v>
      </c>
    </row>
    <row r="1439" spans="2:15" x14ac:dyDescent="0.2">
      <c r="B1439" s="81">
        <v>41587</v>
      </c>
      <c r="C1439" s="24" t="s">
        <v>24</v>
      </c>
      <c r="D1439" s="25">
        <v>6</v>
      </c>
      <c r="E1439" s="25">
        <v>9</v>
      </c>
      <c r="F1439" s="28" t="s">
        <v>1164</v>
      </c>
      <c r="G1439" s="2">
        <v>5.9</v>
      </c>
      <c r="H1439" s="65">
        <v>9</v>
      </c>
      <c r="I1439" s="27">
        <f t="shared" si="117"/>
        <v>0.8</v>
      </c>
      <c r="J1439" s="26">
        <v>2</v>
      </c>
      <c r="K1439" s="64"/>
      <c r="L1439" s="6">
        <f t="shared" si="115"/>
        <v>1755.6589755087971</v>
      </c>
      <c r="M1439" s="6">
        <f t="shared" si="116"/>
        <v>2010.666999253782</v>
      </c>
      <c r="N1439" s="74">
        <f t="shared" si="113"/>
        <v>255.00802374498494</v>
      </c>
      <c r="O1439" s="78">
        <f t="shared" si="114"/>
        <v>0.14524917840099474</v>
      </c>
    </row>
    <row r="1440" spans="2:15" x14ac:dyDescent="0.2">
      <c r="B1440" s="81">
        <v>41587</v>
      </c>
      <c r="C1440" s="24" t="s">
        <v>24</v>
      </c>
      <c r="D1440" s="25">
        <v>7</v>
      </c>
      <c r="E1440" s="25">
        <v>12</v>
      </c>
      <c r="F1440" s="28" t="s">
        <v>1165</v>
      </c>
      <c r="G1440" s="2">
        <v>4</v>
      </c>
      <c r="H1440" s="65">
        <v>28</v>
      </c>
      <c r="I1440" s="27">
        <f t="shared" si="117"/>
        <v>1.3</v>
      </c>
      <c r="J1440" s="26"/>
      <c r="K1440" s="64"/>
      <c r="L1440" s="6">
        <f t="shared" si="115"/>
        <v>1756.958975508797</v>
      </c>
      <c r="M1440" s="6">
        <f t="shared" si="116"/>
        <v>2010.666999253782</v>
      </c>
      <c r="N1440" s="74">
        <f t="shared" si="113"/>
        <v>253.70802374498498</v>
      </c>
      <c r="O1440" s="78">
        <f t="shared" si="114"/>
        <v>0.14440179155094601</v>
      </c>
    </row>
    <row r="1441" spans="2:15" x14ac:dyDescent="0.2">
      <c r="B1441" s="81">
        <v>41587</v>
      </c>
      <c r="C1441" s="24" t="s">
        <v>24</v>
      </c>
      <c r="D1441" s="25">
        <v>7</v>
      </c>
      <c r="E1441" s="25">
        <v>3</v>
      </c>
      <c r="F1441" s="28" t="s">
        <v>1083</v>
      </c>
      <c r="G1441" s="2">
        <v>5.2</v>
      </c>
      <c r="H1441" s="65">
        <v>14</v>
      </c>
      <c r="I1441" s="27">
        <f t="shared" si="117"/>
        <v>1</v>
      </c>
      <c r="J1441" s="26"/>
      <c r="K1441" s="64"/>
      <c r="L1441" s="6">
        <f t="shared" si="115"/>
        <v>1757.958975508797</v>
      </c>
      <c r="M1441" s="6">
        <f t="shared" si="116"/>
        <v>2010.666999253782</v>
      </c>
      <c r="N1441" s="74">
        <f t="shared" si="113"/>
        <v>252.70802374498498</v>
      </c>
      <c r="O1441" s="78">
        <f t="shared" si="114"/>
        <v>0.14375080833262618</v>
      </c>
    </row>
    <row r="1442" spans="2:15" x14ac:dyDescent="0.2">
      <c r="B1442" s="81">
        <v>41591</v>
      </c>
      <c r="C1442" s="24" t="s">
        <v>1166</v>
      </c>
      <c r="D1442" s="25">
        <v>5</v>
      </c>
      <c r="E1442" s="25">
        <v>4</v>
      </c>
      <c r="F1442" s="28" t="s">
        <v>227</v>
      </c>
      <c r="G1442" s="2">
        <v>3</v>
      </c>
      <c r="H1442" s="65">
        <v>3.4</v>
      </c>
      <c r="I1442" s="27">
        <f t="shared" si="117"/>
        <v>1.7</v>
      </c>
      <c r="J1442" s="26">
        <v>1</v>
      </c>
      <c r="K1442" s="64">
        <f>I1442*H1442</f>
        <v>5.7799999999999994</v>
      </c>
      <c r="L1442" s="6">
        <f t="shared" si="115"/>
        <v>1759.6589755087971</v>
      </c>
      <c r="M1442" s="6">
        <f t="shared" si="116"/>
        <v>2016.446999253782</v>
      </c>
      <c r="N1442" s="74">
        <f t="shared" si="113"/>
        <v>256.78802374498491</v>
      </c>
      <c r="O1442" s="78">
        <f t="shared" si="114"/>
        <v>0.14593056229587661</v>
      </c>
    </row>
    <row r="1443" spans="2:15" x14ac:dyDescent="0.2">
      <c r="B1443" s="81">
        <v>41591</v>
      </c>
      <c r="C1443" s="24" t="s">
        <v>1166</v>
      </c>
      <c r="D1443" s="25">
        <v>5</v>
      </c>
      <c r="E1443" s="25">
        <v>1</v>
      </c>
      <c r="F1443" s="28" t="s">
        <v>1167</v>
      </c>
      <c r="G1443" s="2">
        <v>4.8</v>
      </c>
      <c r="H1443" s="65">
        <v>12</v>
      </c>
      <c r="I1443" s="27">
        <f t="shared" si="117"/>
        <v>1</v>
      </c>
      <c r="J1443" s="26"/>
      <c r="K1443" s="64"/>
      <c r="L1443" s="6">
        <f t="shared" si="115"/>
        <v>1760.6589755087971</v>
      </c>
      <c r="M1443" s="6">
        <f t="shared" si="116"/>
        <v>2016.446999253782</v>
      </c>
      <c r="N1443" s="74">
        <f t="shared" si="113"/>
        <v>255.78802374498491</v>
      </c>
      <c r="O1443" s="78">
        <f t="shared" si="114"/>
        <v>0.14527970907657856</v>
      </c>
    </row>
    <row r="1444" spans="2:15" x14ac:dyDescent="0.2">
      <c r="B1444" s="81">
        <v>41591</v>
      </c>
      <c r="C1444" s="24" t="s">
        <v>1166</v>
      </c>
      <c r="D1444" s="25">
        <v>7</v>
      </c>
      <c r="E1444" s="25">
        <v>2</v>
      </c>
      <c r="F1444" s="28" t="s">
        <v>884</v>
      </c>
      <c r="G1444" s="2">
        <v>4.5999999999999996</v>
      </c>
      <c r="H1444" s="65">
        <v>4.8</v>
      </c>
      <c r="I1444" s="27">
        <f t="shared" si="117"/>
        <v>1.1000000000000001</v>
      </c>
      <c r="J1444" s="26"/>
      <c r="K1444" s="64"/>
      <c r="L1444" s="6">
        <f t="shared" si="115"/>
        <v>1761.758975508797</v>
      </c>
      <c r="M1444" s="6">
        <f t="shared" si="116"/>
        <v>2016.446999253782</v>
      </c>
      <c r="N1444" s="74">
        <f t="shared" si="113"/>
        <v>254.688023744985</v>
      </c>
      <c r="O1444" s="78">
        <f t="shared" si="114"/>
        <v>0.14456462392730593</v>
      </c>
    </row>
    <row r="1445" spans="2:15" x14ac:dyDescent="0.2">
      <c r="B1445" s="81">
        <v>41591</v>
      </c>
      <c r="C1445" s="24" t="s">
        <v>1166</v>
      </c>
      <c r="D1445" s="25">
        <v>8</v>
      </c>
      <c r="E1445" s="25">
        <v>12</v>
      </c>
      <c r="F1445" s="28" t="s">
        <v>1168</v>
      </c>
      <c r="G1445" s="2">
        <v>5.3</v>
      </c>
      <c r="H1445" s="65">
        <v>8</v>
      </c>
      <c r="I1445" s="27">
        <f t="shared" si="117"/>
        <v>0.9</v>
      </c>
      <c r="J1445" s="40"/>
      <c r="K1445" s="67"/>
      <c r="L1445" s="6">
        <f t="shared" si="115"/>
        <v>1762.6589755087971</v>
      </c>
      <c r="M1445" s="6">
        <f t="shared" si="116"/>
        <v>2016.446999253782</v>
      </c>
      <c r="N1445" s="74">
        <f t="shared" si="113"/>
        <v>253.78802374498491</v>
      </c>
      <c r="O1445" s="78">
        <f t="shared" si="114"/>
        <v>0.14398021810868333</v>
      </c>
    </row>
    <row r="1446" spans="2:15" x14ac:dyDescent="0.2">
      <c r="B1446" s="81">
        <v>41591</v>
      </c>
      <c r="C1446" s="24" t="s">
        <v>24</v>
      </c>
      <c r="D1446" s="25">
        <v>6</v>
      </c>
      <c r="E1446" s="25">
        <v>5</v>
      </c>
      <c r="F1446" s="28" t="s">
        <v>1169</v>
      </c>
      <c r="G1446" s="2">
        <v>5.8</v>
      </c>
      <c r="H1446" s="65">
        <v>18</v>
      </c>
      <c r="I1446" s="27">
        <f t="shared" si="117"/>
        <v>0.9</v>
      </c>
      <c r="J1446" s="26">
        <v>2</v>
      </c>
      <c r="K1446" s="64"/>
      <c r="L1446" s="6">
        <f t="shared" si="115"/>
        <v>1763.5589755087972</v>
      </c>
      <c r="M1446" s="6">
        <f t="shared" si="116"/>
        <v>2016.446999253782</v>
      </c>
      <c r="N1446" s="74">
        <f t="shared" si="113"/>
        <v>252.88802374498482</v>
      </c>
      <c r="O1446" s="78">
        <f t="shared" si="114"/>
        <v>0.14339640877165741</v>
      </c>
    </row>
    <row r="1447" spans="2:15" x14ac:dyDescent="0.2">
      <c r="B1447" s="81">
        <v>41591</v>
      </c>
      <c r="C1447" s="24" t="s">
        <v>24</v>
      </c>
      <c r="D1447" s="25">
        <v>7</v>
      </c>
      <c r="E1447" s="25">
        <v>4</v>
      </c>
      <c r="F1447" s="28" t="s">
        <v>1170</v>
      </c>
      <c r="G1447" s="2">
        <v>3.6</v>
      </c>
      <c r="H1447" s="65">
        <v>5</v>
      </c>
      <c r="I1447" s="27">
        <f t="shared" si="117"/>
        <v>1.4</v>
      </c>
      <c r="J1447" s="26">
        <v>1</v>
      </c>
      <c r="K1447" s="64">
        <f>I1447*H1447</f>
        <v>7</v>
      </c>
      <c r="L1447" s="6">
        <f t="shared" si="115"/>
        <v>1764.9589755087973</v>
      </c>
      <c r="M1447" s="6">
        <f t="shared" si="116"/>
        <v>2023.446999253782</v>
      </c>
      <c r="N1447" s="74">
        <f t="shared" si="113"/>
        <v>258.48802374498473</v>
      </c>
      <c r="O1447" s="78">
        <f t="shared" si="114"/>
        <v>0.14645554221478069</v>
      </c>
    </row>
    <row r="1448" spans="2:15" x14ac:dyDescent="0.2">
      <c r="B1448" s="81">
        <v>41591</v>
      </c>
      <c r="C1448" s="24" t="s">
        <v>24</v>
      </c>
      <c r="D1448" s="25">
        <v>8</v>
      </c>
      <c r="E1448" s="25">
        <v>8</v>
      </c>
      <c r="F1448" s="28" t="s">
        <v>1171</v>
      </c>
      <c r="G1448" s="2">
        <v>2.7</v>
      </c>
      <c r="H1448" s="65">
        <v>3.7</v>
      </c>
      <c r="I1448" s="27">
        <f t="shared" ref="I1448:I1479" si="118">ROUND(5/G1448,1)</f>
        <v>1.9</v>
      </c>
      <c r="J1448" s="26">
        <v>1</v>
      </c>
      <c r="K1448" s="64">
        <f>I1448*H1448</f>
        <v>7.03</v>
      </c>
      <c r="L1448" s="6">
        <f t="shared" si="115"/>
        <v>1766.8589755087974</v>
      </c>
      <c r="M1448" s="6">
        <f t="shared" si="116"/>
        <v>2030.476999253782</v>
      </c>
      <c r="N1448" s="74">
        <f t="shared" si="113"/>
        <v>263.61802374498461</v>
      </c>
      <c r="O1448" s="78">
        <f t="shared" si="114"/>
        <v>0.14920150809946295</v>
      </c>
    </row>
    <row r="1449" spans="2:15" x14ac:dyDescent="0.2">
      <c r="B1449" s="81">
        <v>41591</v>
      </c>
      <c r="C1449" s="24" t="s">
        <v>24</v>
      </c>
      <c r="D1449" s="25">
        <v>8</v>
      </c>
      <c r="E1449" s="25">
        <v>6</v>
      </c>
      <c r="F1449" s="28" t="s">
        <v>827</v>
      </c>
      <c r="G1449" s="2">
        <v>5.8</v>
      </c>
      <c r="H1449" s="65">
        <v>10</v>
      </c>
      <c r="I1449" s="27">
        <f t="shared" si="118"/>
        <v>0.9</v>
      </c>
      <c r="J1449" s="26">
        <v>2</v>
      </c>
      <c r="K1449" s="64"/>
      <c r="L1449" s="6">
        <f t="shared" si="115"/>
        <v>1767.7589755087974</v>
      </c>
      <c r="M1449" s="6">
        <f t="shared" si="116"/>
        <v>2030.476999253782</v>
      </c>
      <c r="N1449" s="74">
        <f t="shared" si="113"/>
        <v>262.71802374498452</v>
      </c>
      <c r="O1449" s="78">
        <f t="shared" si="114"/>
        <v>0.14861642757003615</v>
      </c>
    </row>
    <row r="1450" spans="2:15" x14ac:dyDescent="0.2">
      <c r="B1450" s="81">
        <v>41594</v>
      </c>
      <c r="C1450" s="24" t="s">
        <v>126</v>
      </c>
      <c r="D1450" s="25">
        <v>3</v>
      </c>
      <c r="E1450" s="25">
        <v>4</v>
      </c>
      <c r="F1450" s="28" t="s">
        <v>1172</v>
      </c>
      <c r="G1450" s="2">
        <v>4.5999999999999996</v>
      </c>
      <c r="H1450" s="65">
        <v>6</v>
      </c>
      <c r="I1450" s="27">
        <f t="shared" si="118"/>
        <v>1.1000000000000001</v>
      </c>
      <c r="J1450" s="26">
        <v>3</v>
      </c>
      <c r="K1450" s="64"/>
      <c r="L1450" s="6">
        <f t="shared" si="115"/>
        <v>1768.8589755087974</v>
      </c>
      <c r="M1450" s="6">
        <f t="shared" si="116"/>
        <v>2030.476999253782</v>
      </c>
      <c r="N1450" s="74">
        <f t="shared" si="113"/>
        <v>261.61802374498461</v>
      </c>
      <c r="O1450" s="78">
        <f t="shared" si="114"/>
        <v>0.14790213768722427</v>
      </c>
    </row>
    <row r="1451" spans="2:15" x14ac:dyDescent="0.2">
      <c r="B1451" s="81">
        <v>41594</v>
      </c>
      <c r="C1451" s="24" t="s">
        <v>126</v>
      </c>
      <c r="D1451" s="25">
        <v>3</v>
      </c>
      <c r="E1451" s="25">
        <v>6</v>
      </c>
      <c r="F1451" s="28" t="s">
        <v>70</v>
      </c>
      <c r="G1451" s="2">
        <v>5.6</v>
      </c>
      <c r="H1451" s="65">
        <v>13</v>
      </c>
      <c r="I1451" s="27">
        <f t="shared" si="118"/>
        <v>0.9</v>
      </c>
      <c r="J1451" s="26"/>
      <c r="K1451" s="64"/>
      <c r="L1451" s="6">
        <f t="shared" si="115"/>
        <v>1769.7589755087974</v>
      </c>
      <c r="M1451" s="6">
        <f t="shared" si="116"/>
        <v>2030.476999253782</v>
      </c>
      <c r="N1451" s="74">
        <f t="shared" si="113"/>
        <v>260.71802374498452</v>
      </c>
      <c r="O1451" s="78">
        <f t="shared" si="114"/>
        <v>0.14731837914257748</v>
      </c>
    </row>
    <row r="1452" spans="2:15" x14ac:dyDescent="0.2">
      <c r="B1452" s="81">
        <v>41594</v>
      </c>
      <c r="C1452" s="24" t="s">
        <v>126</v>
      </c>
      <c r="D1452" s="25">
        <v>4</v>
      </c>
      <c r="E1452" s="25">
        <v>3</v>
      </c>
      <c r="F1452" s="28" t="s">
        <v>1173</v>
      </c>
      <c r="G1452" s="2">
        <v>3.5</v>
      </c>
      <c r="H1452" s="65">
        <v>4.5999999999999996</v>
      </c>
      <c r="I1452" s="27">
        <f t="shared" si="118"/>
        <v>1.4</v>
      </c>
      <c r="J1452" s="26"/>
      <c r="K1452" s="64"/>
      <c r="L1452" s="6">
        <f t="shared" si="115"/>
        <v>1771.1589755087975</v>
      </c>
      <c r="M1452" s="6">
        <f t="shared" si="116"/>
        <v>2030.476999253782</v>
      </c>
      <c r="N1452" s="74">
        <f t="shared" si="113"/>
        <v>259.31802374498443</v>
      </c>
      <c r="O1452" s="78">
        <f t="shared" si="114"/>
        <v>0.14641148949968799</v>
      </c>
    </row>
    <row r="1453" spans="2:15" x14ac:dyDescent="0.2">
      <c r="B1453" s="81">
        <v>41594</v>
      </c>
      <c r="C1453" s="24" t="s">
        <v>126</v>
      </c>
      <c r="D1453" s="25">
        <v>4</v>
      </c>
      <c r="E1453" s="25">
        <v>6</v>
      </c>
      <c r="F1453" s="28" t="s">
        <v>1174</v>
      </c>
      <c r="G1453" s="2">
        <v>4.5</v>
      </c>
      <c r="H1453" s="65">
        <v>8.5</v>
      </c>
      <c r="I1453" s="27">
        <f t="shared" si="118"/>
        <v>1.1000000000000001</v>
      </c>
      <c r="J1453" s="26"/>
      <c r="K1453" s="64"/>
      <c r="L1453" s="6">
        <f t="shared" si="115"/>
        <v>1772.2589755087974</v>
      </c>
      <c r="M1453" s="6">
        <f t="shared" si="116"/>
        <v>2030.476999253782</v>
      </c>
      <c r="N1453" s="74">
        <f t="shared" si="113"/>
        <v>258.21802374498452</v>
      </c>
      <c r="O1453" s="78">
        <f t="shared" si="114"/>
        <v>0.14569993850410759</v>
      </c>
    </row>
    <row r="1454" spans="2:15" x14ac:dyDescent="0.2">
      <c r="B1454" s="81">
        <v>41594</v>
      </c>
      <c r="C1454" s="24" t="s">
        <v>126</v>
      </c>
      <c r="D1454" s="25">
        <v>5</v>
      </c>
      <c r="E1454" s="25">
        <v>4</v>
      </c>
      <c r="F1454" s="28" t="s">
        <v>1095</v>
      </c>
      <c r="G1454" s="2">
        <v>3.7</v>
      </c>
      <c r="H1454" s="65">
        <v>4</v>
      </c>
      <c r="I1454" s="27">
        <f t="shared" si="118"/>
        <v>1.4</v>
      </c>
      <c r="J1454" s="26"/>
      <c r="K1454" s="64"/>
      <c r="L1454" s="6">
        <f t="shared" si="115"/>
        <v>1773.6589755087975</v>
      </c>
      <c r="M1454" s="6">
        <f t="shared" si="116"/>
        <v>2030.476999253782</v>
      </c>
      <c r="N1454" s="74">
        <f t="shared" si="113"/>
        <v>256.81802374498443</v>
      </c>
      <c r="O1454" s="78">
        <f t="shared" si="114"/>
        <v>0.14479560461802574</v>
      </c>
    </row>
    <row r="1455" spans="2:15" x14ac:dyDescent="0.2">
      <c r="B1455" s="81">
        <v>41594</v>
      </c>
      <c r="C1455" s="24" t="s">
        <v>14</v>
      </c>
      <c r="D1455" s="25">
        <v>5</v>
      </c>
      <c r="E1455" s="25">
        <v>7</v>
      </c>
      <c r="F1455" s="28" t="s">
        <v>1175</v>
      </c>
      <c r="G1455" s="2">
        <v>3.1</v>
      </c>
      <c r="H1455" s="65">
        <v>3.4</v>
      </c>
      <c r="I1455" s="27">
        <f t="shared" si="118"/>
        <v>1.6</v>
      </c>
      <c r="J1455" s="26">
        <v>2</v>
      </c>
      <c r="K1455" s="64"/>
      <c r="L1455" s="6">
        <f t="shared" si="115"/>
        <v>1775.2589755087974</v>
      </c>
      <c r="M1455" s="6">
        <f t="shared" si="116"/>
        <v>2030.476999253782</v>
      </c>
      <c r="N1455" s="74">
        <f t="shared" si="113"/>
        <v>255.21802374498452</v>
      </c>
      <c r="O1455" s="78">
        <f t="shared" si="114"/>
        <v>0.14376382672383778</v>
      </c>
    </row>
    <row r="1456" spans="2:15" x14ac:dyDescent="0.2">
      <c r="B1456" s="81">
        <v>41594</v>
      </c>
      <c r="C1456" s="24" t="s">
        <v>14</v>
      </c>
      <c r="D1456" s="25">
        <v>5</v>
      </c>
      <c r="E1456" s="25">
        <v>5</v>
      </c>
      <c r="F1456" s="28" t="s">
        <v>1176</v>
      </c>
      <c r="G1456" s="2">
        <v>5.7</v>
      </c>
      <c r="H1456" s="65">
        <v>8</v>
      </c>
      <c r="I1456" s="27">
        <f t="shared" si="118"/>
        <v>0.9</v>
      </c>
      <c r="J1456" s="26"/>
      <c r="K1456" s="64"/>
      <c r="L1456" s="6">
        <f t="shared" si="115"/>
        <v>1776.1589755087975</v>
      </c>
      <c r="M1456" s="6">
        <f t="shared" si="116"/>
        <v>2030.476999253782</v>
      </c>
      <c r="N1456" s="74">
        <f t="shared" si="113"/>
        <v>254.31802374498443</v>
      </c>
      <c r="O1456" s="78">
        <f t="shared" si="114"/>
        <v>0.14318426855463917</v>
      </c>
    </row>
    <row r="1457" spans="2:15" x14ac:dyDescent="0.2">
      <c r="B1457" s="81">
        <v>41594</v>
      </c>
      <c r="C1457" s="24" t="s">
        <v>30</v>
      </c>
      <c r="D1457" s="25">
        <v>5</v>
      </c>
      <c r="E1457" s="25">
        <v>6</v>
      </c>
      <c r="F1457" s="28" t="s">
        <v>1177</v>
      </c>
      <c r="G1457" s="2">
        <v>5.5</v>
      </c>
      <c r="H1457" s="65">
        <v>7</v>
      </c>
      <c r="I1457" s="27">
        <f t="shared" si="118"/>
        <v>0.9</v>
      </c>
      <c r="J1457" s="26">
        <v>3</v>
      </c>
      <c r="K1457" s="64"/>
      <c r="L1457" s="6">
        <f t="shared" si="115"/>
        <v>1777.0589755087976</v>
      </c>
      <c r="M1457" s="6">
        <f t="shared" si="116"/>
        <v>2030.476999253782</v>
      </c>
      <c r="N1457" s="74">
        <f t="shared" si="113"/>
        <v>253.41802374498434</v>
      </c>
      <c r="O1457" s="78">
        <f t="shared" si="114"/>
        <v>0.14260529742544256</v>
      </c>
    </row>
    <row r="1458" spans="2:15" x14ac:dyDescent="0.2">
      <c r="B1458" s="81">
        <v>41594</v>
      </c>
      <c r="C1458" s="24" t="s">
        <v>30</v>
      </c>
      <c r="D1458" s="25">
        <v>5</v>
      </c>
      <c r="E1458" s="25">
        <v>3</v>
      </c>
      <c r="F1458" s="28" t="s">
        <v>986</v>
      </c>
      <c r="G1458" s="2">
        <v>5.8</v>
      </c>
      <c r="H1458" s="65">
        <v>7.5</v>
      </c>
      <c r="I1458" s="27">
        <f t="shared" si="118"/>
        <v>0.9</v>
      </c>
      <c r="J1458" s="26">
        <v>1</v>
      </c>
      <c r="K1458" s="64">
        <f>I1458*H1458</f>
        <v>6.75</v>
      </c>
      <c r="L1458" s="6">
        <f t="shared" si="115"/>
        <v>1777.9589755087977</v>
      </c>
      <c r="M1458" s="6">
        <f t="shared" si="116"/>
        <v>2037.226999253782</v>
      </c>
      <c r="N1458" s="74">
        <f t="shared" si="113"/>
        <v>259.26802374498425</v>
      </c>
      <c r="O1458" s="78">
        <f t="shared" si="114"/>
        <v>0.14582340049257303</v>
      </c>
    </row>
    <row r="1459" spans="2:15" x14ac:dyDescent="0.2">
      <c r="B1459" s="81">
        <v>41594</v>
      </c>
      <c r="C1459" s="24" t="s">
        <v>126</v>
      </c>
      <c r="D1459" s="25">
        <v>7</v>
      </c>
      <c r="E1459" s="25">
        <v>4</v>
      </c>
      <c r="F1459" s="28" t="s">
        <v>1178</v>
      </c>
      <c r="G1459" s="2">
        <v>3.1</v>
      </c>
      <c r="H1459" s="65">
        <v>7.5</v>
      </c>
      <c r="I1459" s="27">
        <f t="shared" si="118"/>
        <v>1.6</v>
      </c>
      <c r="J1459" s="26"/>
      <c r="K1459" s="64"/>
      <c r="L1459" s="6">
        <f t="shared" si="115"/>
        <v>1779.5589755087976</v>
      </c>
      <c r="M1459" s="6">
        <f t="shared" si="116"/>
        <v>2037.226999253782</v>
      </c>
      <c r="N1459" s="74">
        <f t="shared" si="113"/>
        <v>257.66802374498434</v>
      </c>
      <c r="O1459" s="78">
        <f t="shared" si="114"/>
        <v>0.14479319162283671</v>
      </c>
    </row>
    <row r="1460" spans="2:15" x14ac:dyDescent="0.2">
      <c r="B1460" s="81">
        <v>41594</v>
      </c>
      <c r="C1460" s="24" t="s">
        <v>126</v>
      </c>
      <c r="D1460" s="25">
        <v>7</v>
      </c>
      <c r="E1460" s="25">
        <v>3</v>
      </c>
      <c r="F1460" s="28" t="s">
        <v>1179</v>
      </c>
      <c r="G1460" s="2">
        <v>5.4</v>
      </c>
      <c r="H1460" s="65">
        <v>5.5</v>
      </c>
      <c r="I1460" s="27">
        <f t="shared" si="118"/>
        <v>0.9</v>
      </c>
      <c r="J1460" s="26">
        <v>2</v>
      </c>
      <c r="K1460" s="64"/>
      <c r="L1460" s="6">
        <f t="shared" si="115"/>
        <v>1780.4589755087977</v>
      </c>
      <c r="M1460" s="6">
        <f t="shared" si="116"/>
        <v>2037.226999253782</v>
      </c>
      <c r="N1460" s="74">
        <f t="shared" si="113"/>
        <v>256.76802374498425</v>
      </c>
      <c r="O1460" s="78">
        <f t="shared" si="114"/>
        <v>0.14421451281774592</v>
      </c>
    </row>
    <row r="1461" spans="2:15" x14ac:dyDescent="0.2">
      <c r="B1461" s="81">
        <v>41594</v>
      </c>
      <c r="C1461" s="24" t="s">
        <v>14</v>
      </c>
      <c r="D1461" s="25">
        <v>6</v>
      </c>
      <c r="E1461" s="25">
        <v>8</v>
      </c>
      <c r="F1461" s="28" t="s">
        <v>1180</v>
      </c>
      <c r="G1461" s="2">
        <v>4.2</v>
      </c>
      <c r="H1461" s="65">
        <v>7</v>
      </c>
      <c r="I1461" s="27">
        <f t="shared" si="118"/>
        <v>1.2</v>
      </c>
      <c r="J1461" s="26">
        <v>1</v>
      </c>
      <c r="K1461" s="64">
        <f>I1461*H1461</f>
        <v>8.4</v>
      </c>
      <c r="L1461" s="6">
        <f t="shared" si="115"/>
        <v>1781.6589755087978</v>
      </c>
      <c r="M1461" s="6">
        <f t="shared" si="116"/>
        <v>2045.6269992537821</v>
      </c>
      <c r="N1461" s="74">
        <f t="shared" si="113"/>
        <v>263.96802374498429</v>
      </c>
      <c r="O1461" s="78">
        <f t="shared" si="114"/>
        <v>0.14815855748690715</v>
      </c>
    </row>
    <row r="1462" spans="2:15" x14ac:dyDescent="0.2">
      <c r="B1462" s="81">
        <v>41594</v>
      </c>
      <c r="C1462" s="24" t="s">
        <v>30</v>
      </c>
      <c r="D1462" s="25">
        <v>6</v>
      </c>
      <c r="E1462" s="25">
        <v>1</v>
      </c>
      <c r="F1462" s="28" t="s">
        <v>1181</v>
      </c>
      <c r="G1462" s="2">
        <v>3.2</v>
      </c>
      <c r="H1462" s="65">
        <v>11</v>
      </c>
      <c r="I1462" s="27">
        <f t="shared" si="118"/>
        <v>1.6</v>
      </c>
      <c r="J1462" s="26"/>
      <c r="K1462" s="64"/>
      <c r="L1462" s="6">
        <f t="shared" si="115"/>
        <v>1783.2589755087977</v>
      </c>
      <c r="M1462" s="6">
        <f t="shared" si="116"/>
        <v>2045.6269992537821</v>
      </c>
      <c r="N1462" s="74">
        <f t="shared" si="113"/>
        <v>262.36802374498438</v>
      </c>
      <c r="O1462" s="78">
        <f t="shared" si="114"/>
        <v>0.14712839096751262</v>
      </c>
    </row>
    <row r="1463" spans="2:15" x14ac:dyDescent="0.2">
      <c r="B1463" s="81">
        <v>41594</v>
      </c>
      <c r="C1463" s="24" t="s">
        <v>126</v>
      </c>
      <c r="D1463" s="25">
        <v>8</v>
      </c>
      <c r="E1463" s="25">
        <v>1</v>
      </c>
      <c r="F1463" s="28" t="s">
        <v>1182</v>
      </c>
      <c r="G1463" s="2">
        <v>4.9000000000000004</v>
      </c>
      <c r="H1463" s="65">
        <v>14</v>
      </c>
      <c r="I1463" s="27">
        <f t="shared" si="118"/>
        <v>1</v>
      </c>
      <c r="J1463" s="26"/>
      <c r="K1463" s="64"/>
      <c r="L1463" s="6">
        <f t="shared" si="115"/>
        <v>1784.2589755087977</v>
      </c>
      <c r="M1463" s="6">
        <f t="shared" si="116"/>
        <v>2045.6269992537821</v>
      </c>
      <c r="N1463" s="74">
        <f t="shared" si="113"/>
        <v>261.36802374498438</v>
      </c>
      <c r="O1463" s="78">
        <f t="shared" si="114"/>
        <v>0.14648547510904514</v>
      </c>
    </row>
    <row r="1464" spans="2:15" x14ac:dyDescent="0.2">
      <c r="B1464" s="81">
        <v>41594</v>
      </c>
      <c r="C1464" s="24" t="s">
        <v>126</v>
      </c>
      <c r="D1464" s="25">
        <v>8</v>
      </c>
      <c r="E1464" s="25">
        <v>3</v>
      </c>
      <c r="F1464" s="28" t="s">
        <v>286</v>
      </c>
      <c r="G1464" s="2">
        <v>5.9</v>
      </c>
      <c r="H1464" s="65">
        <v>8</v>
      </c>
      <c r="I1464" s="27">
        <f t="shared" si="118"/>
        <v>0.8</v>
      </c>
      <c r="J1464" s="26">
        <v>3</v>
      </c>
      <c r="K1464" s="64"/>
      <c r="L1464" s="6">
        <f t="shared" si="115"/>
        <v>1785.0589755087976</v>
      </c>
      <c r="M1464" s="6">
        <f t="shared" si="116"/>
        <v>2045.6269992537821</v>
      </c>
      <c r="N1464" s="74">
        <f t="shared" si="113"/>
        <v>260.56802374498443</v>
      </c>
      <c r="O1464" s="78">
        <f t="shared" si="114"/>
        <v>0.14597166105994588</v>
      </c>
    </row>
    <row r="1465" spans="2:15" x14ac:dyDescent="0.2">
      <c r="B1465" s="81">
        <v>41594</v>
      </c>
      <c r="C1465" s="24" t="s">
        <v>19</v>
      </c>
      <c r="D1465" s="25">
        <v>7</v>
      </c>
      <c r="E1465" s="25">
        <v>1</v>
      </c>
      <c r="F1465" s="28" t="s">
        <v>1183</v>
      </c>
      <c r="G1465" s="2">
        <v>4.9000000000000004</v>
      </c>
      <c r="H1465" s="65">
        <v>10</v>
      </c>
      <c r="I1465" s="27">
        <f t="shared" si="118"/>
        <v>1</v>
      </c>
      <c r="J1465" s="26">
        <v>3</v>
      </c>
      <c r="K1465" s="64"/>
      <c r="L1465" s="6">
        <f t="shared" si="115"/>
        <v>1786.0589755087976</v>
      </c>
      <c r="M1465" s="6">
        <f t="shared" si="116"/>
        <v>2045.6269992537821</v>
      </c>
      <c r="N1465" s="74">
        <f t="shared" si="113"/>
        <v>259.56802374498443</v>
      </c>
      <c r="O1465" s="78">
        <f t="shared" si="114"/>
        <v>0.1453300407793314</v>
      </c>
    </row>
    <row r="1466" spans="2:15" x14ac:dyDescent="0.2">
      <c r="B1466" s="81">
        <v>41594</v>
      </c>
      <c r="C1466" s="24" t="s">
        <v>24</v>
      </c>
      <c r="D1466" s="25">
        <v>2</v>
      </c>
      <c r="E1466" s="25">
        <v>4</v>
      </c>
      <c r="F1466" s="28" t="s">
        <v>1184</v>
      </c>
      <c r="G1466" s="2">
        <v>3.2</v>
      </c>
      <c r="H1466" s="65">
        <v>5.5</v>
      </c>
      <c r="I1466" s="27">
        <f t="shared" si="118"/>
        <v>1.6</v>
      </c>
      <c r="J1466" s="26"/>
      <c r="K1466" s="64"/>
      <c r="L1466" s="6">
        <f t="shared" si="115"/>
        <v>1787.6589755087975</v>
      </c>
      <c r="M1466" s="6">
        <f t="shared" si="116"/>
        <v>2045.6269992537821</v>
      </c>
      <c r="N1466" s="74">
        <f t="shared" si="113"/>
        <v>257.96802374498452</v>
      </c>
      <c r="O1466" s="78">
        <f t="shared" si="114"/>
        <v>0.14430494142293696</v>
      </c>
    </row>
    <row r="1467" spans="2:15" x14ac:dyDescent="0.2">
      <c r="B1467" s="81">
        <v>41594</v>
      </c>
      <c r="C1467" s="24" t="s">
        <v>24</v>
      </c>
      <c r="D1467" s="25">
        <v>2</v>
      </c>
      <c r="E1467" s="25">
        <v>6</v>
      </c>
      <c r="F1467" s="28" t="s">
        <v>1185</v>
      </c>
      <c r="G1467" s="2">
        <v>3.6</v>
      </c>
      <c r="H1467" s="65">
        <v>4</v>
      </c>
      <c r="I1467" s="27">
        <f t="shared" si="118"/>
        <v>1.4</v>
      </c>
      <c r="J1467" s="26">
        <v>1</v>
      </c>
      <c r="K1467" s="64">
        <f>I1467*H1467</f>
        <v>5.6</v>
      </c>
      <c r="L1467" s="6">
        <f t="shared" si="115"/>
        <v>1789.0589755087976</v>
      </c>
      <c r="M1467" s="6">
        <f t="shared" si="116"/>
        <v>2051.2269992537822</v>
      </c>
      <c r="N1467" s="74">
        <f t="shared" si="113"/>
        <v>262.16802374498457</v>
      </c>
      <c r="O1467" s="78">
        <f t="shared" si="114"/>
        <v>0.14653962073577007</v>
      </c>
    </row>
    <row r="1468" spans="2:15" x14ac:dyDescent="0.2">
      <c r="B1468" s="81">
        <v>41594</v>
      </c>
      <c r="C1468" s="24" t="s">
        <v>14</v>
      </c>
      <c r="D1468" s="25">
        <v>7</v>
      </c>
      <c r="E1468" s="25">
        <v>13</v>
      </c>
      <c r="F1468" s="28" t="s">
        <v>1186</v>
      </c>
      <c r="G1468" s="2">
        <v>4.7</v>
      </c>
      <c r="H1468" s="65">
        <v>18</v>
      </c>
      <c r="I1468" s="27">
        <f t="shared" si="118"/>
        <v>1.1000000000000001</v>
      </c>
      <c r="J1468" s="26">
        <v>1</v>
      </c>
      <c r="K1468" s="64">
        <f>I1468*H1468</f>
        <v>19.8</v>
      </c>
      <c r="L1468" s="6">
        <f t="shared" si="115"/>
        <v>1790.1589755087975</v>
      </c>
      <c r="M1468" s="6">
        <f t="shared" si="116"/>
        <v>2071.0269992537824</v>
      </c>
      <c r="N1468" s="74">
        <f t="shared" si="113"/>
        <v>280.86802374498484</v>
      </c>
      <c r="O1468" s="78">
        <f t="shared" si="114"/>
        <v>0.15689557608432891</v>
      </c>
    </row>
    <row r="1469" spans="2:15" x14ac:dyDescent="0.2">
      <c r="B1469" s="81">
        <v>41594</v>
      </c>
      <c r="C1469" s="24" t="s">
        <v>14</v>
      </c>
      <c r="D1469" s="25">
        <v>7</v>
      </c>
      <c r="E1469" s="25">
        <v>4</v>
      </c>
      <c r="F1469" s="28" t="s">
        <v>993</v>
      </c>
      <c r="G1469" s="2">
        <v>5.6</v>
      </c>
      <c r="H1469" s="65">
        <v>9</v>
      </c>
      <c r="I1469" s="27">
        <f t="shared" si="118"/>
        <v>0.9</v>
      </c>
      <c r="J1469" s="26"/>
      <c r="K1469" s="64"/>
      <c r="L1469" s="6">
        <f t="shared" si="115"/>
        <v>1791.0589755087976</v>
      </c>
      <c r="M1469" s="6">
        <f t="shared" si="116"/>
        <v>2071.0269992537824</v>
      </c>
      <c r="N1469" s="74">
        <f t="shared" si="113"/>
        <v>279.96802374498475</v>
      </c>
      <c r="O1469" s="78">
        <f t="shared" si="114"/>
        <v>0.15631424066616925</v>
      </c>
    </row>
    <row r="1470" spans="2:15" x14ac:dyDescent="0.2">
      <c r="B1470" s="81">
        <v>41594</v>
      </c>
      <c r="C1470" s="24" t="s">
        <v>30</v>
      </c>
      <c r="D1470" s="25">
        <v>7</v>
      </c>
      <c r="E1470" s="25">
        <v>7</v>
      </c>
      <c r="F1470" s="28" t="s">
        <v>1073</v>
      </c>
      <c r="G1470" s="2">
        <v>4.4000000000000004</v>
      </c>
      <c r="H1470" s="65">
        <v>4.8</v>
      </c>
      <c r="I1470" s="27">
        <f t="shared" si="118"/>
        <v>1.1000000000000001</v>
      </c>
      <c r="J1470" s="26"/>
      <c r="K1470" s="64"/>
      <c r="L1470" s="6">
        <f t="shared" si="115"/>
        <v>1792.1589755087975</v>
      </c>
      <c r="M1470" s="6">
        <f t="shared" si="116"/>
        <v>2071.0269992537824</v>
      </c>
      <c r="N1470" s="74">
        <f t="shared" si="113"/>
        <v>278.86802374498484</v>
      </c>
      <c r="O1470" s="78">
        <f t="shared" si="114"/>
        <v>0.15560451252144841</v>
      </c>
    </row>
    <row r="1471" spans="2:15" x14ac:dyDescent="0.2">
      <c r="B1471" s="81">
        <v>41594</v>
      </c>
      <c r="C1471" s="24" t="s">
        <v>126</v>
      </c>
      <c r="D1471" s="25">
        <v>9</v>
      </c>
      <c r="E1471" s="25">
        <v>8</v>
      </c>
      <c r="F1471" s="28" t="s">
        <v>1085</v>
      </c>
      <c r="G1471" s="2">
        <v>5.4</v>
      </c>
      <c r="H1471" s="65">
        <v>10</v>
      </c>
      <c r="I1471" s="27">
        <f t="shared" si="118"/>
        <v>0.9</v>
      </c>
      <c r="J1471" s="26">
        <v>3</v>
      </c>
      <c r="K1471" s="64"/>
      <c r="L1471" s="6">
        <f t="shared" si="115"/>
        <v>1793.0589755087976</v>
      </c>
      <c r="M1471" s="6">
        <f t="shared" si="116"/>
        <v>2071.0269992537824</v>
      </c>
      <c r="N1471" s="74">
        <f t="shared" si="113"/>
        <v>277.96802374498475</v>
      </c>
      <c r="O1471" s="78">
        <f t="shared" si="114"/>
        <v>0.15502447356262147</v>
      </c>
    </row>
    <row r="1472" spans="2:15" x14ac:dyDescent="0.2">
      <c r="B1472" s="81">
        <v>41594</v>
      </c>
      <c r="C1472" s="24" t="s">
        <v>24</v>
      </c>
      <c r="D1472" s="25">
        <v>3</v>
      </c>
      <c r="E1472" s="25">
        <v>6</v>
      </c>
      <c r="F1472" s="28" t="s">
        <v>1126</v>
      </c>
      <c r="G1472" s="2">
        <v>5.5</v>
      </c>
      <c r="H1472" s="65">
        <v>7</v>
      </c>
      <c r="I1472" s="27">
        <f t="shared" si="118"/>
        <v>0.9</v>
      </c>
      <c r="J1472" s="26"/>
      <c r="K1472" s="64"/>
      <c r="L1472" s="6">
        <f t="shared" si="115"/>
        <v>1793.9589755087977</v>
      </c>
      <c r="M1472" s="6">
        <f t="shared" si="116"/>
        <v>2071.0269992537824</v>
      </c>
      <c r="N1472" s="74">
        <f t="shared" si="113"/>
        <v>277.06802374498466</v>
      </c>
      <c r="O1472" s="78">
        <f t="shared" si="114"/>
        <v>0.15444501659599177</v>
      </c>
    </row>
    <row r="1473" spans="2:15" x14ac:dyDescent="0.2">
      <c r="B1473" s="81">
        <v>41594</v>
      </c>
      <c r="C1473" s="24" t="s">
        <v>14</v>
      </c>
      <c r="D1473" s="25">
        <v>8</v>
      </c>
      <c r="E1473" s="25">
        <v>10</v>
      </c>
      <c r="F1473" s="28" t="s">
        <v>1187</v>
      </c>
      <c r="G1473" s="2">
        <v>6</v>
      </c>
      <c r="H1473" s="65">
        <v>14</v>
      </c>
      <c r="I1473" s="27">
        <f t="shared" si="118"/>
        <v>0.8</v>
      </c>
      <c r="J1473" s="26">
        <v>3</v>
      </c>
      <c r="K1473" s="64"/>
      <c r="L1473" s="6">
        <f t="shared" si="115"/>
        <v>1794.7589755087977</v>
      </c>
      <c r="M1473" s="6">
        <f t="shared" si="116"/>
        <v>2071.0269992537824</v>
      </c>
      <c r="N1473" s="74">
        <f t="shared" si="113"/>
        <v>276.2680237449847</v>
      </c>
      <c r="O1473" s="78">
        <f t="shared" si="114"/>
        <v>0.1539304316150113</v>
      </c>
    </row>
    <row r="1474" spans="2:15" x14ac:dyDescent="0.2">
      <c r="B1474" s="81">
        <v>41594</v>
      </c>
      <c r="C1474" s="24" t="s">
        <v>30</v>
      </c>
      <c r="D1474" s="25">
        <v>8</v>
      </c>
      <c r="E1474" s="25">
        <v>13</v>
      </c>
      <c r="F1474" s="28" t="s">
        <v>1188</v>
      </c>
      <c r="G1474" s="2">
        <v>4.3</v>
      </c>
      <c r="H1474" s="65">
        <v>7.5</v>
      </c>
      <c r="I1474" s="27">
        <f t="shared" si="118"/>
        <v>1.2</v>
      </c>
      <c r="J1474" s="26">
        <v>1</v>
      </c>
      <c r="K1474" s="64">
        <f>I1474*H1474</f>
        <v>9</v>
      </c>
      <c r="L1474" s="6">
        <f t="shared" si="115"/>
        <v>1795.9589755087977</v>
      </c>
      <c r="M1474" s="6">
        <f t="shared" si="116"/>
        <v>2080.0269992537824</v>
      </c>
      <c r="N1474" s="74">
        <f t="shared" si="113"/>
        <v>284.06802374498466</v>
      </c>
      <c r="O1474" s="78">
        <f t="shared" si="114"/>
        <v>0.15817066404008912</v>
      </c>
    </row>
    <row r="1475" spans="2:15" x14ac:dyDescent="0.2">
      <c r="B1475" s="81">
        <v>41594</v>
      </c>
      <c r="C1475" s="24" t="s">
        <v>30</v>
      </c>
      <c r="D1475" s="25">
        <v>8</v>
      </c>
      <c r="E1475" s="25">
        <v>2</v>
      </c>
      <c r="F1475" s="28" t="s">
        <v>1189</v>
      </c>
      <c r="G1475" s="2">
        <v>4.7</v>
      </c>
      <c r="H1475" s="65">
        <v>5</v>
      </c>
      <c r="I1475" s="27">
        <f t="shared" si="118"/>
        <v>1.1000000000000001</v>
      </c>
      <c r="J1475" s="26"/>
      <c r="K1475" s="64"/>
      <c r="L1475" s="6">
        <f t="shared" si="115"/>
        <v>1797.0589755087976</v>
      </c>
      <c r="M1475" s="6">
        <f t="shared" si="116"/>
        <v>2080.0269992537824</v>
      </c>
      <c r="N1475" s="74">
        <f t="shared" si="113"/>
        <v>282.96802374498475</v>
      </c>
      <c r="O1475" s="78">
        <f t="shared" si="114"/>
        <v>0.15746173475740749</v>
      </c>
    </row>
    <row r="1476" spans="2:15" x14ac:dyDescent="0.2">
      <c r="B1476" s="81">
        <v>41594</v>
      </c>
      <c r="C1476" s="24" t="s">
        <v>30</v>
      </c>
      <c r="D1476" s="25">
        <v>8</v>
      </c>
      <c r="E1476" s="25">
        <v>5</v>
      </c>
      <c r="F1476" s="28" t="s">
        <v>1190</v>
      </c>
      <c r="G1476" s="2">
        <v>4.8</v>
      </c>
      <c r="H1476" s="65">
        <v>21</v>
      </c>
      <c r="I1476" s="27">
        <f t="shared" si="118"/>
        <v>1</v>
      </c>
      <c r="J1476" s="26"/>
      <c r="K1476" s="64"/>
      <c r="L1476" s="6">
        <f t="shared" si="115"/>
        <v>1798.0589755087976</v>
      </c>
      <c r="M1476" s="6">
        <f t="shared" si="116"/>
        <v>2080.0269992537824</v>
      </c>
      <c r="N1476" s="74">
        <f t="shared" ref="N1476:N1539" si="119">M1476-L1476</f>
        <v>281.96802374498475</v>
      </c>
      <c r="O1476" s="78">
        <f t="shared" ref="O1476:O1539" si="120">N1476/L1476</f>
        <v>0.15681800629770562</v>
      </c>
    </row>
    <row r="1477" spans="2:15" x14ac:dyDescent="0.2">
      <c r="B1477" s="81">
        <v>41594</v>
      </c>
      <c r="C1477" s="24" t="s">
        <v>24</v>
      </c>
      <c r="D1477" s="25">
        <v>4</v>
      </c>
      <c r="E1477" s="25">
        <v>6</v>
      </c>
      <c r="F1477" s="28" t="s">
        <v>917</v>
      </c>
      <c r="G1477" s="2">
        <v>4.3</v>
      </c>
      <c r="H1477" s="65">
        <v>7</v>
      </c>
      <c r="I1477" s="27">
        <f t="shared" si="118"/>
        <v>1.2</v>
      </c>
      <c r="J1477" s="26"/>
      <c r="K1477" s="64"/>
      <c r="L1477" s="6">
        <f t="shared" ref="L1477:L1540" si="121">L1476+I1477</f>
        <v>1799.2589755087977</v>
      </c>
      <c r="M1477" s="6">
        <f t="shared" ref="M1477:M1540" si="122">M1476+K1477</f>
        <v>2080.0269992537824</v>
      </c>
      <c r="N1477" s="74">
        <f t="shared" si="119"/>
        <v>280.7680237449847</v>
      </c>
      <c r="O1477" s="78">
        <f t="shared" si="120"/>
        <v>0.15604647666997945</v>
      </c>
    </row>
    <row r="1478" spans="2:15" x14ac:dyDescent="0.2">
      <c r="B1478" s="81">
        <v>41594</v>
      </c>
      <c r="C1478" s="24" t="s">
        <v>24</v>
      </c>
      <c r="D1478" s="25">
        <v>4</v>
      </c>
      <c r="E1478" s="25">
        <v>2</v>
      </c>
      <c r="F1478" s="28" t="s">
        <v>1053</v>
      </c>
      <c r="G1478" s="2">
        <v>5.9</v>
      </c>
      <c r="H1478" s="65">
        <v>9</v>
      </c>
      <c r="I1478" s="27">
        <f t="shared" si="118"/>
        <v>0.8</v>
      </c>
      <c r="J1478" s="26">
        <v>2</v>
      </c>
      <c r="K1478" s="64"/>
      <c r="L1478" s="6">
        <f t="shared" si="121"/>
        <v>1800.0589755087976</v>
      </c>
      <c r="M1478" s="6">
        <f t="shared" si="122"/>
        <v>2080.0269992537824</v>
      </c>
      <c r="N1478" s="74">
        <f t="shared" si="119"/>
        <v>279.96802374498475</v>
      </c>
      <c r="O1478" s="78">
        <f t="shared" si="120"/>
        <v>0.15553269506953241</v>
      </c>
    </row>
    <row r="1479" spans="2:15" x14ac:dyDescent="0.2">
      <c r="B1479" s="81">
        <v>41594</v>
      </c>
      <c r="C1479" s="24" t="s">
        <v>24</v>
      </c>
      <c r="D1479" s="25">
        <v>5</v>
      </c>
      <c r="E1479" s="25">
        <v>11</v>
      </c>
      <c r="F1479" s="28" t="s">
        <v>150</v>
      </c>
      <c r="G1479" s="2">
        <v>5.2</v>
      </c>
      <c r="H1479" s="65">
        <v>10</v>
      </c>
      <c r="I1479" s="27">
        <f t="shared" si="118"/>
        <v>1</v>
      </c>
      <c r="J1479" s="26"/>
      <c r="K1479" s="64"/>
      <c r="L1479" s="6">
        <f t="shared" si="121"/>
        <v>1801.0589755087976</v>
      </c>
      <c r="M1479" s="6">
        <f t="shared" si="122"/>
        <v>2080.0269992537824</v>
      </c>
      <c r="N1479" s="74">
        <f t="shared" si="119"/>
        <v>278.96802374498475</v>
      </c>
      <c r="O1479" s="78">
        <f t="shared" si="120"/>
        <v>0.15489110991836152</v>
      </c>
    </row>
    <row r="1480" spans="2:15" x14ac:dyDescent="0.2">
      <c r="B1480" s="81">
        <v>41594</v>
      </c>
      <c r="C1480" s="24" t="s">
        <v>24</v>
      </c>
      <c r="D1480" s="25">
        <v>6</v>
      </c>
      <c r="E1480" s="25">
        <v>4</v>
      </c>
      <c r="F1480" s="28" t="s">
        <v>1191</v>
      </c>
      <c r="G1480" s="2">
        <v>3.9</v>
      </c>
      <c r="H1480" s="65">
        <v>7.5</v>
      </c>
      <c r="I1480" s="27">
        <f t="shared" ref="I1480:I1511" si="123">ROUND(5/G1480,1)</f>
        <v>1.3</v>
      </c>
      <c r="J1480" s="26">
        <v>2</v>
      </c>
      <c r="K1480" s="64"/>
      <c r="L1480" s="6">
        <f t="shared" si="121"/>
        <v>1802.3589755087976</v>
      </c>
      <c r="M1480" s="6">
        <f t="shared" si="122"/>
        <v>2080.0269992537824</v>
      </c>
      <c r="N1480" s="74">
        <f t="shared" si="119"/>
        <v>277.66802374498479</v>
      </c>
      <c r="O1480" s="78">
        <f t="shared" si="120"/>
        <v>0.15405811357118823</v>
      </c>
    </row>
    <row r="1481" spans="2:15" x14ac:dyDescent="0.2">
      <c r="B1481" s="81">
        <v>41594</v>
      </c>
      <c r="C1481" s="24" t="s">
        <v>24</v>
      </c>
      <c r="D1481" s="25">
        <v>7</v>
      </c>
      <c r="E1481" s="25">
        <v>5</v>
      </c>
      <c r="F1481" s="28" t="s">
        <v>1192</v>
      </c>
      <c r="G1481" s="2">
        <v>4.5</v>
      </c>
      <c r="H1481" s="65">
        <v>9</v>
      </c>
      <c r="I1481" s="27">
        <f t="shared" si="123"/>
        <v>1.1000000000000001</v>
      </c>
      <c r="J1481" s="26"/>
      <c r="K1481" s="64"/>
      <c r="L1481" s="6">
        <f t="shared" si="121"/>
        <v>1803.4589755087975</v>
      </c>
      <c r="M1481" s="6">
        <f t="shared" si="122"/>
        <v>2080.0269992537824</v>
      </c>
      <c r="N1481" s="74">
        <f t="shared" si="119"/>
        <v>276.56802374498488</v>
      </c>
      <c r="O1481" s="78">
        <f t="shared" si="120"/>
        <v>0.15335420849645812</v>
      </c>
    </row>
    <row r="1482" spans="2:15" x14ac:dyDescent="0.2">
      <c r="B1482" s="81">
        <v>41594</v>
      </c>
      <c r="C1482" s="24" t="s">
        <v>24</v>
      </c>
      <c r="D1482" s="25">
        <v>8</v>
      </c>
      <c r="E1482" s="25">
        <v>14</v>
      </c>
      <c r="F1482" s="28" t="s">
        <v>948</v>
      </c>
      <c r="G1482" s="2">
        <v>3.2</v>
      </c>
      <c r="H1482" s="65">
        <v>15</v>
      </c>
      <c r="I1482" s="27">
        <f t="shared" si="123"/>
        <v>1.6</v>
      </c>
      <c r="J1482" s="26">
        <v>1</v>
      </c>
      <c r="K1482" s="64">
        <f>I1482*H1482</f>
        <v>24</v>
      </c>
      <c r="L1482" s="6">
        <f t="shared" si="121"/>
        <v>1805.0589755087974</v>
      </c>
      <c r="M1482" s="6">
        <f t="shared" si="122"/>
        <v>2104.0269992537824</v>
      </c>
      <c r="N1482" s="74">
        <f t="shared" si="119"/>
        <v>298.96802374498498</v>
      </c>
      <c r="O1482" s="78">
        <f t="shared" si="120"/>
        <v>0.16562784252559612</v>
      </c>
    </row>
    <row r="1483" spans="2:15" x14ac:dyDescent="0.2">
      <c r="B1483" s="81">
        <v>41598</v>
      </c>
      <c r="C1483" s="24" t="s">
        <v>60</v>
      </c>
      <c r="D1483" s="25">
        <v>5</v>
      </c>
      <c r="E1483" s="25">
        <v>3</v>
      </c>
      <c r="F1483" s="28" t="s">
        <v>1193</v>
      </c>
      <c r="G1483" s="2">
        <v>1.8</v>
      </c>
      <c r="H1483" s="65">
        <v>1.9</v>
      </c>
      <c r="I1483" s="27">
        <f t="shared" si="123"/>
        <v>2.8</v>
      </c>
      <c r="J1483" s="26">
        <v>1</v>
      </c>
      <c r="K1483" s="64">
        <f>I1483*H1483</f>
        <v>5.3199999999999994</v>
      </c>
      <c r="L1483" s="6">
        <f t="shared" si="121"/>
        <v>1807.8589755087974</v>
      </c>
      <c r="M1483" s="6">
        <f t="shared" si="122"/>
        <v>2109.3469992537825</v>
      </c>
      <c r="N1483" s="74">
        <f t="shared" si="119"/>
        <v>301.48802374498518</v>
      </c>
      <c r="O1483" s="78">
        <f t="shared" si="120"/>
        <v>0.16676523325617004</v>
      </c>
    </row>
    <row r="1484" spans="2:15" x14ac:dyDescent="0.2">
      <c r="B1484" s="81">
        <v>41598</v>
      </c>
      <c r="C1484" s="24" t="s">
        <v>60</v>
      </c>
      <c r="D1484" s="25">
        <v>6</v>
      </c>
      <c r="E1484" s="25">
        <v>6</v>
      </c>
      <c r="F1484" s="28" t="s">
        <v>1194</v>
      </c>
      <c r="G1484" s="2">
        <v>5.2</v>
      </c>
      <c r="H1484" s="65">
        <v>7</v>
      </c>
      <c r="I1484" s="27">
        <f t="shared" si="123"/>
        <v>1</v>
      </c>
      <c r="J1484" s="26">
        <v>2</v>
      </c>
      <c r="K1484" s="64"/>
      <c r="L1484" s="6">
        <f t="shared" si="121"/>
        <v>1808.8589755087974</v>
      </c>
      <c r="M1484" s="6">
        <f t="shared" si="122"/>
        <v>2109.3469992537825</v>
      </c>
      <c r="N1484" s="74">
        <f t="shared" si="119"/>
        <v>300.48802374498518</v>
      </c>
      <c r="O1484" s="78">
        <f t="shared" si="120"/>
        <v>0.16612020495432137</v>
      </c>
    </row>
    <row r="1485" spans="2:15" x14ac:dyDescent="0.2">
      <c r="B1485" s="81">
        <v>41598</v>
      </c>
      <c r="C1485" s="24" t="s">
        <v>60</v>
      </c>
      <c r="D1485" s="25">
        <v>6</v>
      </c>
      <c r="E1485" s="25">
        <v>7</v>
      </c>
      <c r="F1485" s="28" t="s">
        <v>1195</v>
      </c>
      <c r="G1485" s="2">
        <v>5.3</v>
      </c>
      <c r="H1485" s="65">
        <v>13</v>
      </c>
      <c r="I1485" s="27">
        <f t="shared" si="123"/>
        <v>0.9</v>
      </c>
      <c r="J1485" s="26"/>
      <c r="K1485" s="64"/>
      <c r="L1485" s="6">
        <f t="shared" si="121"/>
        <v>1809.7589755087974</v>
      </c>
      <c r="M1485" s="6">
        <f t="shared" si="122"/>
        <v>2109.3469992537825</v>
      </c>
      <c r="N1485" s="74">
        <f t="shared" si="119"/>
        <v>299.58802374498509</v>
      </c>
      <c r="O1485" s="78">
        <f t="shared" si="120"/>
        <v>0.1655402889551956</v>
      </c>
    </row>
    <row r="1486" spans="2:15" x14ac:dyDescent="0.2">
      <c r="B1486" s="81">
        <v>41598</v>
      </c>
      <c r="C1486" s="24" t="s">
        <v>60</v>
      </c>
      <c r="D1486" s="25">
        <v>6</v>
      </c>
      <c r="E1486" s="25">
        <v>1</v>
      </c>
      <c r="F1486" s="28" t="s">
        <v>1196</v>
      </c>
      <c r="G1486" s="2">
        <v>5.6</v>
      </c>
      <c r="H1486" s="65">
        <v>6</v>
      </c>
      <c r="I1486" s="27">
        <f t="shared" si="123"/>
        <v>0.9</v>
      </c>
      <c r="J1486" s="26">
        <v>3</v>
      </c>
      <c r="K1486" s="64"/>
      <c r="L1486" s="6">
        <f t="shared" si="121"/>
        <v>1810.6589755087975</v>
      </c>
      <c r="M1486" s="6">
        <f t="shared" si="122"/>
        <v>2109.3469992537825</v>
      </c>
      <c r="N1486" s="74">
        <f t="shared" si="119"/>
        <v>298.688023744985</v>
      </c>
      <c r="O1486" s="78">
        <f t="shared" si="120"/>
        <v>0.16496094945822323</v>
      </c>
    </row>
    <row r="1487" spans="2:15" x14ac:dyDescent="0.2">
      <c r="B1487" s="81">
        <v>41598</v>
      </c>
      <c r="C1487" s="24" t="s">
        <v>58</v>
      </c>
      <c r="D1487" s="25">
        <v>6</v>
      </c>
      <c r="E1487" s="25">
        <v>9</v>
      </c>
      <c r="F1487" s="28" t="s">
        <v>1197</v>
      </c>
      <c r="G1487" s="2">
        <v>2.5</v>
      </c>
      <c r="H1487" s="65">
        <v>6.5</v>
      </c>
      <c r="I1487" s="27">
        <f t="shared" si="123"/>
        <v>2</v>
      </c>
      <c r="J1487" s="26">
        <v>3</v>
      </c>
      <c r="K1487" s="64"/>
      <c r="L1487" s="6">
        <f t="shared" si="121"/>
        <v>1812.6589755087975</v>
      </c>
      <c r="M1487" s="6">
        <f t="shared" si="122"/>
        <v>2109.3469992537825</v>
      </c>
      <c r="N1487" s="74">
        <f t="shared" si="119"/>
        <v>296.688023744985</v>
      </c>
      <c r="O1487" s="78">
        <f t="shared" si="120"/>
        <v>0.16367558804695034</v>
      </c>
    </row>
    <row r="1488" spans="2:15" x14ac:dyDescent="0.2">
      <c r="B1488" s="81">
        <v>41598</v>
      </c>
      <c r="C1488" s="24" t="s">
        <v>58</v>
      </c>
      <c r="D1488" s="25">
        <v>6</v>
      </c>
      <c r="E1488" s="25">
        <v>7</v>
      </c>
      <c r="F1488" s="28" t="s">
        <v>1198</v>
      </c>
      <c r="G1488" s="2">
        <v>4.9000000000000004</v>
      </c>
      <c r="H1488" s="65">
        <v>9</v>
      </c>
      <c r="I1488" s="27">
        <f t="shared" si="123"/>
        <v>1</v>
      </c>
      <c r="J1488" s="26"/>
      <c r="K1488" s="64"/>
      <c r="L1488" s="6">
        <f t="shared" si="121"/>
        <v>1813.6589755087975</v>
      </c>
      <c r="M1488" s="6">
        <f t="shared" si="122"/>
        <v>2109.3469992537825</v>
      </c>
      <c r="N1488" s="74">
        <f t="shared" si="119"/>
        <v>295.688023744985</v>
      </c>
      <c r="O1488" s="78">
        <f t="shared" si="120"/>
        <v>0.16303397040892637</v>
      </c>
    </row>
    <row r="1489" spans="2:15" x14ac:dyDescent="0.2">
      <c r="B1489" s="81">
        <v>41598</v>
      </c>
      <c r="C1489" s="24" t="s">
        <v>60</v>
      </c>
      <c r="D1489" s="25">
        <v>7</v>
      </c>
      <c r="E1489" s="25">
        <v>8</v>
      </c>
      <c r="F1489" s="28" t="s">
        <v>285</v>
      </c>
      <c r="G1489" s="2">
        <v>3.5</v>
      </c>
      <c r="H1489" s="65">
        <v>4</v>
      </c>
      <c r="I1489" s="27">
        <f t="shared" si="123"/>
        <v>1.4</v>
      </c>
      <c r="J1489" s="26">
        <v>2</v>
      </c>
      <c r="K1489" s="64"/>
      <c r="L1489" s="6">
        <f t="shared" si="121"/>
        <v>1815.0589755087976</v>
      </c>
      <c r="M1489" s="6">
        <f t="shared" si="122"/>
        <v>2109.3469992537825</v>
      </c>
      <c r="N1489" s="74">
        <f t="shared" si="119"/>
        <v>294.28802374498491</v>
      </c>
      <c r="O1489" s="78">
        <f t="shared" si="120"/>
        <v>0.16213689346512283</v>
      </c>
    </row>
    <row r="1490" spans="2:15" x14ac:dyDescent="0.2">
      <c r="B1490" s="81">
        <v>41598</v>
      </c>
      <c r="C1490" s="24" t="s">
        <v>60</v>
      </c>
      <c r="D1490" s="25">
        <v>7</v>
      </c>
      <c r="E1490" s="25">
        <v>4</v>
      </c>
      <c r="F1490" s="28" t="s">
        <v>1199</v>
      </c>
      <c r="G1490" s="2">
        <v>5.7</v>
      </c>
      <c r="H1490" s="65">
        <v>26</v>
      </c>
      <c r="I1490" s="27">
        <f t="shared" si="123"/>
        <v>0.9</v>
      </c>
      <c r="J1490" s="26">
        <v>3</v>
      </c>
      <c r="K1490" s="64"/>
      <c r="L1490" s="6">
        <f t="shared" si="121"/>
        <v>1815.9589755087977</v>
      </c>
      <c r="M1490" s="6">
        <f t="shared" si="122"/>
        <v>2109.3469992537825</v>
      </c>
      <c r="N1490" s="74">
        <f t="shared" si="119"/>
        <v>293.38802374498482</v>
      </c>
      <c r="O1490" s="78">
        <f t="shared" si="120"/>
        <v>0.16156093155286341</v>
      </c>
    </row>
    <row r="1491" spans="2:15" x14ac:dyDescent="0.2">
      <c r="B1491" s="81">
        <v>41598</v>
      </c>
      <c r="C1491" s="24" t="s">
        <v>19</v>
      </c>
      <c r="D1491" s="25">
        <v>7</v>
      </c>
      <c r="E1491" s="25">
        <v>9</v>
      </c>
      <c r="F1491" s="28" t="s">
        <v>1200</v>
      </c>
      <c r="G1491" s="2">
        <v>5.2</v>
      </c>
      <c r="H1491" s="65">
        <v>5.5</v>
      </c>
      <c r="I1491" s="27">
        <f t="shared" si="123"/>
        <v>1</v>
      </c>
      <c r="J1491" s="26"/>
      <c r="K1491" s="64"/>
      <c r="L1491" s="6">
        <f t="shared" si="121"/>
        <v>1816.9589755087977</v>
      </c>
      <c r="M1491" s="6">
        <f t="shared" si="122"/>
        <v>2109.3469992537825</v>
      </c>
      <c r="N1491" s="74">
        <f t="shared" si="119"/>
        <v>292.38802374498482</v>
      </c>
      <c r="O1491" s="78">
        <f t="shared" si="120"/>
        <v>0.16092164307843454</v>
      </c>
    </row>
    <row r="1492" spans="2:15" x14ac:dyDescent="0.2">
      <c r="B1492" s="81">
        <v>41598</v>
      </c>
      <c r="C1492" s="24" t="s">
        <v>60</v>
      </c>
      <c r="D1492" s="25">
        <v>8</v>
      </c>
      <c r="E1492" s="25">
        <v>6</v>
      </c>
      <c r="F1492" s="28" t="s">
        <v>1201</v>
      </c>
      <c r="G1492" s="2">
        <v>4.5999999999999996</v>
      </c>
      <c r="H1492" s="65">
        <v>6.5</v>
      </c>
      <c r="I1492" s="27">
        <f t="shared" si="123"/>
        <v>1.1000000000000001</v>
      </c>
      <c r="J1492" s="26">
        <v>3</v>
      </c>
      <c r="K1492" s="64"/>
      <c r="L1492" s="6">
        <f t="shared" si="121"/>
        <v>1818.0589755087976</v>
      </c>
      <c r="M1492" s="6">
        <f t="shared" si="122"/>
        <v>2109.3469992537825</v>
      </c>
      <c r="N1492" s="74">
        <f t="shared" si="119"/>
        <v>291.28802374498491</v>
      </c>
      <c r="O1492" s="78">
        <f t="shared" si="120"/>
        <v>0.16021923802744945</v>
      </c>
    </row>
    <row r="1493" spans="2:15" x14ac:dyDescent="0.2">
      <c r="B1493" s="81">
        <v>41598</v>
      </c>
      <c r="C1493" s="24" t="s">
        <v>60</v>
      </c>
      <c r="D1493" s="25">
        <v>8</v>
      </c>
      <c r="E1493" s="25">
        <v>3</v>
      </c>
      <c r="F1493" s="28" t="s">
        <v>1202</v>
      </c>
      <c r="G1493" s="2">
        <v>5.4</v>
      </c>
      <c r="H1493" s="65">
        <v>11</v>
      </c>
      <c r="I1493" s="27">
        <f t="shared" si="123"/>
        <v>0.9</v>
      </c>
      <c r="J1493" s="26"/>
      <c r="K1493" s="64"/>
      <c r="L1493" s="6">
        <f t="shared" si="121"/>
        <v>1818.9589755087977</v>
      </c>
      <c r="M1493" s="6">
        <f t="shared" si="122"/>
        <v>2109.3469992537825</v>
      </c>
      <c r="N1493" s="74">
        <f t="shared" si="119"/>
        <v>290.38802374498482</v>
      </c>
      <c r="O1493" s="78">
        <f t="shared" si="120"/>
        <v>0.15964517488018537</v>
      </c>
    </row>
    <row r="1494" spans="2:15" x14ac:dyDescent="0.2">
      <c r="B1494" s="81">
        <v>41598</v>
      </c>
      <c r="C1494" s="24" t="s">
        <v>19</v>
      </c>
      <c r="D1494" s="25">
        <v>8</v>
      </c>
      <c r="E1494" s="25">
        <v>2</v>
      </c>
      <c r="F1494" s="28" t="s">
        <v>1203</v>
      </c>
      <c r="G1494" s="2">
        <v>2.2000000000000002</v>
      </c>
      <c r="H1494" s="65">
        <v>9</v>
      </c>
      <c r="I1494" s="27">
        <f t="shared" si="123"/>
        <v>2.2999999999999998</v>
      </c>
      <c r="J1494" s="26">
        <v>1</v>
      </c>
      <c r="K1494" s="64">
        <f>I1494*H1494</f>
        <v>20.7</v>
      </c>
      <c r="L1494" s="6">
        <f t="shared" si="121"/>
        <v>1821.2589755087977</v>
      </c>
      <c r="M1494" s="6">
        <f t="shared" si="122"/>
        <v>2130.0469992537824</v>
      </c>
      <c r="N1494" s="74">
        <f t="shared" si="119"/>
        <v>308.78802374498468</v>
      </c>
      <c r="O1494" s="78">
        <f t="shared" si="120"/>
        <v>0.16954646642645638</v>
      </c>
    </row>
    <row r="1495" spans="2:15" x14ac:dyDescent="0.2">
      <c r="B1495" s="81">
        <v>41598</v>
      </c>
      <c r="C1495" s="24" t="s">
        <v>19</v>
      </c>
      <c r="D1495" s="25">
        <v>8</v>
      </c>
      <c r="E1495" s="25">
        <v>1</v>
      </c>
      <c r="F1495" s="28" t="s">
        <v>1204</v>
      </c>
      <c r="G1495" s="2">
        <v>5.5</v>
      </c>
      <c r="H1495" s="65">
        <v>5.5</v>
      </c>
      <c r="I1495" s="27">
        <f t="shared" si="123"/>
        <v>0.9</v>
      </c>
      <c r="J1495" s="26"/>
      <c r="K1495" s="64"/>
      <c r="L1495" s="6">
        <f t="shared" si="121"/>
        <v>1822.1589755087978</v>
      </c>
      <c r="M1495" s="6">
        <f t="shared" si="122"/>
        <v>2130.0469992537824</v>
      </c>
      <c r="N1495" s="74">
        <f t="shared" si="119"/>
        <v>307.88802374498459</v>
      </c>
      <c r="O1495" s="78">
        <f t="shared" si="120"/>
        <v>0.16896880452432184</v>
      </c>
    </row>
    <row r="1496" spans="2:15" x14ac:dyDescent="0.2">
      <c r="B1496" s="81">
        <v>41598</v>
      </c>
      <c r="C1496" s="24" t="s">
        <v>58</v>
      </c>
      <c r="D1496" s="25">
        <v>8</v>
      </c>
      <c r="E1496" s="25">
        <v>6</v>
      </c>
      <c r="F1496" s="28" t="s">
        <v>1205</v>
      </c>
      <c r="G1496" s="2">
        <v>3.5</v>
      </c>
      <c r="H1496" s="65">
        <v>8.5</v>
      </c>
      <c r="I1496" s="27">
        <f t="shared" si="123"/>
        <v>1.4</v>
      </c>
      <c r="J1496" s="26"/>
      <c r="K1496" s="64"/>
      <c r="L1496" s="6">
        <f t="shared" si="121"/>
        <v>1823.5589755087979</v>
      </c>
      <c r="M1496" s="6">
        <f t="shared" si="122"/>
        <v>2130.0469992537824</v>
      </c>
      <c r="N1496" s="74">
        <f t="shared" si="119"/>
        <v>306.4880237449845</v>
      </c>
      <c r="O1496" s="78">
        <f t="shared" si="120"/>
        <v>0.16807135270164222</v>
      </c>
    </row>
    <row r="1497" spans="2:15" x14ac:dyDescent="0.2">
      <c r="B1497" s="81">
        <v>41601</v>
      </c>
      <c r="C1497" s="24" t="s">
        <v>30</v>
      </c>
      <c r="D1497" s="25">
        <v>3</v>
      </c>
      <c r="E1497" s="25">
        <v>3</v>
      </c>
      <c r="F1497" s="28" t="s">
        <v>340</v>
      </c>
      <c r="G1497" s="2">
        <v>4.5</v>
      </c>
      <c r="H1497" s="65">
        <v>7.5</v>
      </c>
      <c r="I1497" s="27">
        <f t="shared" si="123"/>
        <v>1.1000000000000001</v>
      </c>
      <c r="J1497" s="26">
        <v>1</v>
      </c>
      <c r="K1497" s="64">
        <f>I1497*H1497</f>
        <v>8.25</v>
      </c>
      <c r="L1497" s="6">
        <f t="shared" si="121"/>
        <v>1824.6589755087978</v>
      </c>
      <c r="M1497" s="6">
        <f t="shared" si="122"/>
        <v>2138.2969992537824</v>
      </c>
      <c r="N1497" s="74">
        <f t="shared" si="119"/>
        <v>313.63802374498459</v>
      </c>
      <c r="O1497" s="78">
        <f t="shared" si="120"/>
        <v>0.17188857093557883</v>
      </c>
    </row>
    <row r="1498" spans="2:15" x14ac:dyDescent="0.2">
      <c r="B1498" s="81">
        <v>41601</v>
      </c>
      <c r="C1498" s="24" t="s">
        <v>30</v>
      </c>
      <c r="D1498" s="25">
        <v>3</v>
      </c>
      <c r="E1498" s="25">
        <v>1</v>
      </c>
      <c r="F1498" s="28" t="s">
        <v>1206</v>
      </c>
      <c r="G1498" s="2">
        <v>5.2</v>
      </c>
      <c r="H1498" s="65">
        <v>6</v>
      </c>
      <c r="I1498" s="27">
        <f t="shared" si="123"/>
        <v>1</v>
      </c>
      <c r="J1498" s="26">
        <v>2</v>
      </c>
      <c r="K1498" s="64"/>
      <c r="L1498" s="6">
        <f t="shared" si="121"/>
        <v>1825.6589755087978</v>
      </c>
      <c r="M1498" s="6">
        <f t="shared" si="122"/>
        <v>2138.2969992537824</v>
      </c>
      <c r="N1498" s="74">
        <f t="shared" si="119"/>
        <v>312.63802374498459</v>
      </c>
      <c r="O1498" s="78">
        <f t="shared" si="120"/>
        <v>0.17124667199023558</v>
      </c>
    </row>
    <row r="1499" spans="2:15" x14ac:dyDescent="0.2">
      <c r="B1499" s="81">
        <v>41601</v>
      </c>
      <c r="C1499" s="24" t="s">
        <v>30</v>
      </c>
      <c r="D1499" s="25">
        <v>3</v>
      </c>
      <c r="E1499" s="25">
        <v>8</v>
      </c>
      <c r="F1499" s="28" t="s">
        <v>1091</v>
      </c>
      <c r="G1499" s="2">
        <v>5.2</v>
      </c>
      <c r="H1499" s="65">
        <v>8</v>
      </c>
      <c r="I1499" s="27">
        <f t="shared" si="123"/>
        <v>1</v>
      </c>
      <c r="J1499" s="26"/>
      <c r="K1499" s="64"/>
      <c r="L1499" s="6">
        <f t="shared" si="121"/>
        <v>1826.6589755087978</v>
      </c>
      <c r="M1499" s="6">
        <f t="shared" si="122"/>
        <v>2138.2969992537824</v>
      </c>
      <c r="N1499" s="74">
        <f t="shared" si="119"/>
        <v>311.63802374498459</v>
      </c>
      <c r="O1499" s="78">
        <f t="shared" si="120"/>
        <v>0.17060547585691571</v>
      </c>
    </row>
    <row r="1500" spans="2:15" x14ac:dyDescent="0.2">
      <c r="B1500" s="81">
        <v>41601</v>
      </c>
      <c r="C1500" s="24" t="s">
        <v>206</v>
      </c>
      <c r="D1500" s="25">
        <v>4</v>
      </c>
      <c r="E1500" s="25">
        <v>6</v>
      </c>
      <c r="F1500" s="28" t="s">
        <v>525</v>
      </c>
      <c r="G1500" s="2">
        <v>2.6</v>
      </c>
      <c r="H1500" s="65">
        <v>3.6</v>
      </c>
      <c r="I1500" s="27">
        <f t="shared" si="123"/>
        <v>1.9</v>
      </c>
      <c r="J1500" s="26">
        <v>2</v>
      </c>
      <c r="K1500" s="64"/>
      <c r="L1500" s="6">
        <f t="shared" si="121"/>
        <v>1828.5589755087979</v>
      </c>
      <c r="M1500" s="6">
        <f t="shared" si="122"/>
        <v>2138.2969992537824</v>
      </c>
      <c r="N1500" s="74">
        <f t="shared" si="119"/>
        <v>309.7380237449845</v>
      </c>
      <c r="O1500" s="78">
        <f t="shared" si="120"/>
        <v>0.16938913532105229</v>
      </c>
    </row>
    <row r="1501" spans="2:15" x14ac:dyDescent="0.2">
      <c r="B1501" s="81">
        <v>41601</v>
      </c>
      <c r="C1501" s="24" t="s">
        <v>30</v>
      </c>
      <c r="D1501" s="25">
        <v>4</v>
      </c>
      <c r="E1501" s="25">
        <v>4</v>
      </c>
      <c r="F1501" s="28" t="s">
        <v>1207</v>
      </c>
      <c r="G1501" s="2">
        <v>5.2</v>
      </c>
      <c r="H1501" s="65">
        <v>21</v>
      </c>
      <c r="I1501" s="27">
        <f t="shared" si="123"/>
        <v>1</v>
      </c>
      <c r="J1501" s="26"/>
      <c r="K1501" s="64"/>
      <c r="L1501" s="6">
        <f t="shared" si="121"/>
        <v>1829.5589755087979</v>
      </c>
      <c r="M1501" s="6">
        <f t="shared" si="122"/>
        <v>2138.2969992537824</v>
      </c>
      <c r="N1501" s="74">
        <f t="shared" si="119"/>
        <v>308.7380237449845</v>
      </c>
      <c r="O1501" s="78">
        <f t="shared" si="120"/>
        <v>0.16874997082787391</v>
      </c>
    </row>
    <row r="1502" spans="2:15" x14ac:dyDescent="0.2">
      <c r="B1502" s="81">
        <v>41601</v>
      </c>
      <c r="C1502" s="24" t="s">
        <v>206</v>
      </c>
      <c r="D1502" s="25">
        <v>5</v>
      </c>
      <c r="E1502" s="25">
        <v>1</v>
      </c>
      <c r="F1502" s="28" t="s">
        <v>1208</v>
      </c>
      <c r="G1502" s="2">
        <v>5.0999999999999996</v>
      </c>
      <c r="H1502" s="65">
        <v>8</v>
      </c>
      <c r="I1502" s="27">
        <f t="shared" si="123"/>
        <v>1</v>
      </c>
      <c r="J1502" s="26">
        <v>2</v>
      </c>
      <c r="K1502" s="64"/>
      <c r="L1502" s="6">
        <f t="shared" si="121"/>
        <v>1830.5589755087979</v>
      </c>
      <c r="M1502" s="6">
        <f t="shared" si="122"/>
        <v>2138.2969992537824</v>
      </c>
      <c r="N1502" s="74">
        <f t="shared" si="119"/>
        <v>307.7380237449845</v>
      </c>
      <c r="O1502" s="78">
        <f t="shared" si="120"/>
        <v>0.16811150466182043</v>
      </c>
    </row>
    <row r="1503" spans="2:15" x14ac:dyDescent="0.2">
      <c r="B1503" s="81">
        <v>41601</v>
      </c>
      <c r="C1503" s="24" t="s">
        <v>242</v>
      </c>
      <c r="D1503" s="25">
        <v>5</v>
      </c>
      <c r="E1503" s="25">
        <v>9</v>
      </c>
      <c r="F1503" s="28" t="s">
        <v>1209</v>
      </c>
      <c r="G1503" s="2">
        <v>5.3</v>
      </c>
      <c r="H1503" s="65">
        <v>12</v>
      </c>
      <c r="I1503" s="27">
        <f t="shared" si="123"/>
        <v>0.9</v>
      </c>
      <c r="J1503" s="26"/>
      <c r="K1503" s="64"/>
      <c r="L1503" s="6">
        <f t="shared" si="121"/>
        <v>1831.4589755087979</v>
      </c>
      <c r="M1503" s="6">
        <f t="shared" si="122"/>
        <v>2138.2969992537824</v>
      </c>
      <c r="N1503" s="74">
        <f t="shared" si="119"/>
        <v>306.83802374498441</v>
      </c>
      <c r="O1503" s="78">
        <f t="shared" si="120"/>
        <v>0.16753748123664178</v>
      </c>
    </row>
    <row r="1504" spans="2:15" x14ac:dyDescent="0.2">
      <c r="B1504" s="81">
        <v>41601</v>
      </c>
      <c r="C1504" s="24" t="s">
        <v>30</v>
      </c>
      <c r="D1504" s="25">
        <v>5</v>
      </c>
      <c r="E1504" s="25">
        <v>8</v>
      </c>
      <c r="F1504" s="28" t="s">
        <v>39</v>
      </c>
      <c r="G1504" s="2">
        <v>3.1</v>
      </c>
      <c r="H1504" s="65">
        <v>3.7</v>
      </c>
      <c r="I1504" s="27">
        <f t="shared" si="123"/>
        <v>1.6</v>
      </c>
      <c r="J1504" s="26">
        <v>3</v>
      </c>
      <c r="K1504" s="64"/>
      <c r="L1504" s="6">
        <f t="shared" si="121"/>
        <v>1833.0589755087979</v>
      </c>
      <c r="M1504" s="6">
        <f t="shared" si="122"/>
        <v>2138.2969992537824</v>
      </c>
      <c r="N1504" s="74">
        <f t="shared" si="119"/>
        <v>305.2380237449845</v>
      </c>
      <c r="O1504" s="78">
        <f t="shared" si="120"/>
        <v>0.1665183869276548</v>
      </c>
    </row>
    <row r="1505" spans="2:15" x14ac:dyDescent="0.2">
      <c r="B1505" s="81">
        <v>41601</v>
      </c>
      <c r="C1505" s="24" t="s">
        <v>30</v>
      </c>
      <c r="D1505" s="25">
        <v>5</v>
      </c>
      <c r="E1505" s="25">
        <v>3</v>
      </c>
      <c r="F1505" s="28" t="s">
        <v>1210</v>
      </c>
      <c r="G1505" s="2">
        <v>4.5</v>
      </c>
      <c r="H1505" s="65">
        <v>6</v>
      </c>
      <c r="I1505" s="27">
        <f t="shared" si="123"/>
        <v>1.1000000000000001</v>
      </c>
      <c r="J1505" s="26">
        <v>1</v>
      </c>
      <c r="K1505" s="64">
        <f>I1505*H1505</f>
        <v>6.6000000000000005</v>
      </c>
      <c r="L1505" s="6">
        <f t="shared" si="121"/>
        <v>1834.1589755087978</v>
      </c>
      <c r="M1505" s="6">
        <f t="shared" si="122"/>
        <v>2144.8969992537823</v>
      </c>
      <c r="N1505" s="74">
        <f t="shared" si="119"/>
        <v>310.7380237449845</v>
      </c>
      <c r="O1505" s="78">
        <f t="shared" si="120"/>
        <v>0.16941717042754456</v>
      </c>
    </row>
    <row r="1506" spans="2:15" x14ac:dyDescent="0.2">
      <c r="B1506" s="81">
        <v>41601</v>
      </c>
      <c r="C1506" s="24" t="s">
        <v>206</v>
      </c>
      <c r="D1506" s="25">
        <v>6</v>
      </c>
      <c r="E1506" s="25">
        <v>8</v>
      </c>
      <c r="F1506" s="28" t="s">
        <v>1211</v>
      </c>
      <c r="G1506" s="2">
        <v>5.7</v>
      </c>
      <c r="H1506" s="65">
        <v>10</v>
      </c>
      <c r="I1506" s="27">
        <f t="shared" si="123"/>
        <v>0.9</v>
      </c>
      <c r="J1506" s="26"/>
      <c r="K1506" s="64"/>
      <c r="L1506" s="6">
        <f t="shared" si="121"/>
        <v>1835.0589755087979</v>
      </c>
      <c r="M1506" s="6">
        <f t="shared" si="122"/>
        <v>2144.8969992537823</v>
      </c>
      <c r="N1506" s="74">
        <f t="shared" si="119"/>
        <v>309.83802374498441</v>
      </c>
      <c r="O1506" s="78">
        <f t="shared" si="120"/>
        <v>0.16884363275522365</v>
      </c>
    </row>
    <row r="1507" spans="2:15" x14ac:dyDescent="0.2">
      <c r="B1507" s="81">
        <v>41601</v>
      </c>
      <c r="C1507" s="24" t="s">
        <v>30</v>
      </c>
      <c r="D1507" s="25">
        <v>6</v>
      </c>
      <c r="E1507" s="25">
        <v>5</v>
      </c>
      <c r="F1507" s="28" t="s">
        <v>1162</v>
      </c>
      <c r="G1507" s="2">
        <v>3.1</v>
      </c>
      <c r="H1507" s="65">
        <v>3.9</v>
      </c>
      <c r="I1507" s="27">
        <f t="shared" si="123"/>
        <v>1.6</v>
      </c>
      <c r="J1507" s="26"/>
      <c r="K1507" s="64"/>
      <c r="L1507" s="6">
        <f t="shared" si="121"/>
        <v>1836.6589755087978</v>
      </c>
      <c r="M1507" s="6">
        <f t="shared" si="122"/>
        <v>2144.8969992537823</v>
      </c>
      <c r="N1507" s="74">
        <f t="shared" si="119"/>
        <v>308.2380237449845</v>
      </c>
      <c r="O1507" s="78">
        <f t="shared" si="120"/>
        <v>0.16782539810342054</v>
      </c>
    </row>
    <row r="1508" spans="2:15" x14ac:dyDescent="0.2">
      <c r="B1508" s="81">
        <v>41601</v>
      </c>
      <c r="C1508" s="24" t="s">
        <v>30</v>
      </c>
      <c r="D1508" s="25">
        <v>6</v>
      </c>
      <c r="E1508" s="25">
        <v>9</v>
      </c>
      <c r="F1508" s="28" t="s">
        <v>1212</v>
      </c>
      <c r="G1508" s="2">
        <v>4.5999999999999996</v>
      </c>
      <c r="H1508" s="65">
        <v>9.5</v>
      </c>
      <c r="I1508" s="27">
        <f t="shared" si="123"/>
        <v>1.1000000000000001</v>
      </c>
      <c r="J1508" s="26">
        <v>1</v>
      </c>
      <c r="K1508" s="64">
        <f>I1508*H1508</f>
        <v>10.450000000000001</v>
      </c>
      <c r="L1508" s="6">
        <f t="shared" si="121"/>
        <v>1837.7589755087977</v>
      </c>
      <c r="M1508" s="6">
        <f t="shared" si="122"/>
        <v>2155.3469992537821</v>
      </c>
      <c r="N1508" s="74">
        <f t="shared" si="119"/>
        <v>317.58802374498441</v>
      </c>
      <c r="O1508" s="78">
        <f t="shared" si="120"/>
        <v>0.17281266367209971</v>
      </c>
    </row>
    <row r="1509" spans="2:15" x14ac:dyDescent="0.2">
      <c r="B1509" s="81">
        <v>41601</v>
      </c>
      <c r="C1509" s="24" t="s">
        <v>206</v>
      </c>
      <c r="D1509" s="25">
        <v>7</v>
      </c>
      <c r="E1509" s="25">
        <v>2</v>
      </c>
      <c r="F1509" s="28" t="s">
        <v>1213</v>
      </c>
      <c r="G1509" s="2">
        <v>5.3</v>
      </c>
      <c r="H1509" s="65">
        <v>8.5</v>
      </c>
      <c r="I1509" s="27">
        <f t="shared" si="123"/>
        <v>0.9</v>
      </c>
      <c r="J1509" s="26">
        <v>2</v>
      </c>
      <c r="K1509" s="64"/>
      <c r="L1509" s="6">
        <f t="shared" si="121"/>
        <v>1838.6589755087978</v>
      </c>
      <c r="M1509" s="6">
        <f t="shared" si="122"/>
        <v>2155.3469992537821</v>
      </c>
      <c r="N1509" s="74">
        <f t="shared" si="119"/>
        <v>316.68802374498432</v>
      </c>
      <c r="O1509" s="78">
        <f t="shared" si="120"/>
        <v>0.17223858690671537</v>
      </c>
    </row>
    <row r="1510" spans="2:15" x14ac:dyDescent="0.2">
      <c r="B1510" s="81">
        <v>41601</v>
      </c>
      <c r="C1510" s="24" t="s">
        <v>242</v>
      </c>
      <c r="D1510" s="25">
        <v>7</v>
      </c>
      <c r="E1510" s="25">
        <v>13</v>
      </c>
      <c r="F1510" s="28" t="s">
        <v>1214</v>
      </c>
      <c r="G1510" s="2">
        <v>4.5999999999999996</v>
      </c>
      <c r="H1510" s="65">
        <v>5</v>
      </c>
      <c r="I1510" s="27">
        <f t="shared" si="123"/>
        <v>1.1000000000000001</v>
      </c>
      <c r="J1510" s="26"/>
      <c r="K1510" s="64"/>
      <c r="L1510" s="6">
        <f t="shared" si="121"/>
        <v>1839.7589755087977</v>
      </c>
      <c r="M1510" s="6">
        <f t="shared" si="122"/>
        <v>2155.3469992537821</v>
      </c>
      <c r="N1510" s="74">
        <f t="shared" si="119"/>
        <v>315.58802374498441</v>
      </c>
      <c r="O1510" s="78">
        <f t="shared" si="120"/>
        <v>0.17153770028908619</v>
      </c>
    </row>
    <row r="1511" spans="2:15" x14ac:dyDescent="0.2">
      <c r="B1511" s="81">
        <v>41601</v>
      </c>
      <c r="C1511" s="24" t="s">
        <v>30</v>
      </c>
      <c r="D1511" s="25">
        <v>7</v>
      </c>
      <c r="E1511" s="25">
        <v>2</v>
      </c>
      <c r="F1511" s="28" t="s">
        <v>1215</v>
      </c>
      <c r="G1511" s="2">
        <v>4.4000000000000004</v>
      </c>
      <c r="H1511" s="65">
        <v>8.5</v>
      </c>
      <c r="I1511" s="27">
        <f t="shared" si="123"/>
        <v>1.1000000000000001</v>
      </c>
      <c r="J1511" s="26">
        <v>3</v>
      </c>
      <c r="K1511" s="64"/>
      <c r="L1511" s="6">
        <f t="shared" si="121"/>
        <v>1840.8589755087976</v>
      </c>
      <c r="M1511" s="6">
        <f t="shared" si="122"/>
        <v>2155.3469992537821</v>
      </c>
      <c r="N1511" s="74">
        <f t="shared" si="119"/>
        <v>314.4880237449845</v>
      </c>
      <c r="O1511" s="78">
        <f t="shared" si="120"/>
        <v>0.17083765129703252</v>
      </c>
    </row>
    <row r="1512" spans="2:15" x14ac:dyDescent="0.2">
      <c r="B1512" s="81">
        <v>41601</v>
      </c>
      <c r="C1512" s="24" t="s">
        <v>206</v>
      </c>
      <c r="D1512" s="25">
        <v>8</v>
      </c>
      <c r="E1512" s="25">
        <v>4</v>
      </c>
      <c r="F1512" s="28" t="s">
        <v>1040</v>
      </c>
      <c r="G1512" s="2">
        <v>5.0999999999999996</v>
      </c>
      <c r="H1512" s="65">
        <v>6</v>
      </c>
      <c r="I1512" s="27">
        <f t="shared" ref="I1512:I1547" si="124">ROUND(5/G1512,1)</f>
        <v>1</v>
      </c>
      <c r="J1512" s="26"/>
      <c r="K1512" s="64"/>
      <c r="L1512" s="6">
        <f t="shared" si="121"/>
        <v>1841.8589755087976</v>
      </c>
      <c r="M1512" s="6">
        <f t="shared" si="122"/>
        <v>2155.3469992537821</v>
      </c>
      <c r="N1512" s="74">
        <f t="shared" si="119"/>
        <v>313.4880237449845</v>
      </c>
      <c r="O1512" s="78">
        <f t="shared" si="120"/>
        <v>0.17020196872476959</v>
      </c>
    </row>
    <row r="1513" spans="2:15" x14ac:dyDescent="0.2">
      <c r="B1513" s="81">
        <v>41601</v>
      </c>
      <c r="C1513" s="24" t="s">
        <v>206</v>
      </c>
      <c r="D1513" s="25">
        <v>8</v>
      </c>
      <c r="E1513" s="25">
        <v>10</v>
      </c>
      <c r="F1513" s="28" t="s">
        <v>1216</v>
      </c>
      <c r="G1513" s="2">
        <v>5.2</v>
      </c>
      <c r="H1513" s="65">
        <v>11</v>
      </c>
      <c r="I1513" s="27">
        <f t="shared" si="124"/>
        <v>1</v>
      </c>
      <c r="J1513" s="26"/>
      <c r="K1513" s="64"/>
      <c r="L1513" s="6">
        <f t="shared" si="121"/>
        <v>1842.8589755087976</v>
      </c>
      <c r="M1513" s="6">
        <f t="shared" si="122"/>
        <v>2155.3469992537821</v>
      </c>
      <c r="N1513" s="74">
        <f t="shared" si="119"/>
        <v>312.4880237449845</v>
      </c>
      <c r="O1513" s="78">
        <f t="shared" si="120"/>
        <v>0.16956697603988349</v>
      </c>
    </row>
    <row r="1514" spans="2:15" x14ac:dyDescent="0.2">
      <c r="B1514" s="81">
        <v>41601</v>
      </c>
      <c r="C1514" s="24" t="s">
        <v>24</v>
      </c>
      <c r="D1514" s="25">
        <v>5</v>
      </c>
      <c r="E1514" s="25">
        <v>8</v>
      </c>
      <c r="F1514" s="28" t="s">
        <v>654</v>
      </c>
      <c r="G1514" s="2">
        <v>3.2</v>
      </c>
      <c r="H1514" s="65">
        <v>6</v>
      </c>
      <c r="I1514" s="27">
        <f t="shared" si="124"/>
        <v>1.6</v>
      </c>
      <c r="J1514" s="26"/>
      <c r="K1514" s="64"/>
      <c r="L1514" s="6">
        <f t="shared" si="121"/>
        <v>1844.4589755087975</v>
      </c>
      <c r="M1514" s="6">
        <f t="shared" si="122"/>
        <v>2155.3469992537821</v>
      </c>
      <c r="N1514" s="74">
        <f t="shared" si="119"/>
        <v>310.88802374498459</v>
      </c>
      <c r="O1514" s="78">
        <f t="shared" si="120"/>
        <v>0.1685524199090552</v>
      </c>
    </row>
    <row r="1515" spans="2:15" x14ac:dyDescent="0.2">
      <c r="B1515" s="81">
        <v>41601</v>
      </c>
      <c r="C1515" s="24" t="s">
        <v>24</v>
      </c>
      <c r="D1515" s="25">
        <v>5</v>
      </c>
      <c r="E1515" s="25">
        <v>10</v>
      </c>
      <c r="F1515" s="28" t="s">
        <v>948</v>
      </c>
      <c r="G1515" s="2">
        <v>3.8</v>
      </c>
      <c r="H1515" s="65">
        <v>10.5</v>
      </c>
      <c r="I1515" s="27">
        <f t="shared" si="124"/>
        <v>1.3</v>
      </c>
      <c r="J1515" s="26">
        <v>3</v>
      </c>
      <c r="K1515" s="64"/>
      <c r="L1515" s="6">
        <f t="shared" si="121"/>
        <v>1845.7589755087974</v>
      </c>
      <c r="M1515" s="6">
        <f t="shared" si="122"/>
        <v>2155.3469992537821</v>
      </c>
      <c r="N1515" s="74">
        <f t="shared" si="119"/>
        <v>309.58802374498464</v>
      </c>
      <c r="O1515" s="78">
        <f t="shared" si="120"/>
        <v>0.16772938820987954</v>
      </c>
    </row>
    <row r="1516" spans="2:15" x14ac:dyDescent="0.2">
      <c r="B1516" s="81">
        <v>41601</v>
      </c>
      <c r="C1516" s="24" t="s">
        <v>242</v>
      </c>
      <c r="D1516" s="25">
        <v>8</v>
      </c>
      <c r="E1516" s="25">
        <v>5</v>
      </c>
      <c r="F1516" s="28" t="s">
        <v>941</v>
      </c>
      <c r="G1516" s="2">
        <v>3.7</v>
      </c>
      <c r="H1516" s="65">
        <v>3.8</v>
      </c>
      <c r="I1516" s="27">
        <f t="shared" si="124"/>
        <v>1.4</v>
      </c>
      <c r="J1516" s="26"/>
      <c r="K1516" s="64"/>
      <c r="L1516" s="6">
        <f t="shared" si="121"/>
        <v>1847.1589755087975</v>
      </c>
      <c r="M1516" s="6">
        <f t="shared" si="122"/>
        <v>2155.3469992537821</v>
      </c>
      <c r="N1516" s="74">
        <f t="shared" si="119"/>
        <v>308.18802374498455</v>
      </c>
      <c r="O1516" s="78">
        <f t="shared" si="120"/>
        <v>0.16684434194955772</v>
      </c>
    </row>
    <row r="1517" spans="2:15" x14ac:dyDescent="0.2">
      <c r="B1517" s="81">
        <v>41601</v>
      </c>
      <c r="C1517" s="24" t="s">
        <v>242</v>
      </c>
      <c r="D1517" s="25">
        <v>8</v>
      </c>
      <c r="E1517" s="25">
        <v>7</v>
      </c>
      <c r="F1517" s="28" t="s">
        <v>1217</v>
      </c>
      <c r="G1517" s="2">
        <v>5.7</v>
      </c>
      <c r="H1517" s="65">
        <v>7</v>
      </c>
      <c r="I1517" s="27">
        <f t="shared" si="124"/>
        <v>0.9</v>
      </c>
      <c r="J1517" s="26"/>
      <c r="K1517" s="64"/>
      <c r="L1517" s="6">
        <f t="shared" si="121"/>
        <v>1848.0589755087976</v>
      </c>
      <c r="M1517" s="6">
        <f t="shared" si="122"/>
        <v>2155.3469992537821</v>
      </c>
      <c r="N1517" s="74">
        <f t="shared" si="119"/>
        <v>307.28802374498446</v>
      </c>
      <c r="O1517" s="78">
        <f t="shared" si="120"/>
        <v>0.16627609173586225</v>
      </c>
    </row>
    <row r="1518" spans="2:15" x14ac:dyDescent="0.2">
      <c r="B1518" s="81">
        <v>41601</v>
      </c>
      <c r="C1518" s="24" t="s">
        <v>30</v>
      </c>
      <c r="D1518" s="25">
        <v>8</v>
      </c>
      <c r="E1518" s="25">
        <v>2</v>
      </c>
      <c r="F1518" s="28" t="s">
        <v>1218</v>
      </c>
      <c r="G1518" s="2">
        <v>4</v>
      </c>
      <c r="H1518" s="65">
        <v>8</v>
      </c>
      <c r="I1518" s="27">
        <f t="shared" si="124"/>
        <v>1.3</v>
      </c>
      <c r="J1518" s="26"/>
      <c r="K1518" s="64"/>
      <c r="L1518" s="6">
        <f t="shared" si="121"/>
        <v>1849.3589755087976</v>
      </c>
      <c r="M1518" s="6">
        <f t="shared" si="122"/>
        <v>2155.3469992537821</v>
      </c>
      <c r="N1518" s="74">
        <f t="shared" si="119"/>
        <v>305.9880237449845</v>
      </c>
      <c r="O1518" s="78">
        <f t="shared" si="120"/>
        <v>0.16545626230342908</v>
      </c>
    </row>
    <row r="1519" spans="2:15" x14ac:dyDescent="0.2">
      <c r="B1519" s="81">
        <v>41601</v>
      </c>
      <c r="C1519" s="24" t="s">
        <v>24</v>
      </c>
      <c r="D1519" s="25">
        <v>6</v>
      </c>
      <c r="E1519" s="25">
        <v>14</v>
      </c>
      <c r="F1519" s="28" t="s">
        <v>1219</v>
      </c>
      <c r="G1519" s="2">
        <v>2.5</v>
      </c>
      <c r="H1519" s="65">
        <v>3.7</v>
      </c>
      <c r="I1519" s="27">
        <f t="shared" si="124"/>
        <v>2</v>
      </c>
      <c r="J1519" s="26">
        <v>2</v>
      </c>
      <c r="K1519" s="64"/>
      <c r="L1519" s="6">
        <f t="shared" si="121"/>
        <v>1851.3589755087976</v>
      </c>
      <c r="M1519" s="6">
        <f t="shared" si="122"/>
        <v>2155.3469992537821</v>
      </c>
      <c r="N1519" s="74">
        <f t="shared" si="119"/>
        <v>303.9880237449845</v>
      </c>
      <c r="O1519" s="78">
        <f t="shared" si="120"/>
        <v>0.16419723444581641</v>
      </c>
    </row>
    <row r="1520" spans="2:15" x14ac:dyDescent="0.2">
      <c r="B1520" s="81">
        <v>41601</v>
      </c>
      <c r="C1520" s="24" t="s">
        <v>24</v>
      </c>
      <c r="D1520" s="25">
        <v>6</v>
      </c>
      <c r="E1520" s="25">
        <v>9</v>
      </c>
      <c r="F1520" s="28" t="s">
        <v>1220</v>
      </c>
      <c r="G1520" s="2">
        <v>5</v>
      </c>
      <c r="H1520" s="65">
        <v>5.5</v>
      </c>
      <c r="I1520" s="27">
        <f t="shared" si="124"/>
        <v>1</v>
      </c>
      <c r="J1520" s="26"/>
      <c r="K1520" s="64"/>
      <c r="L1520" s="6">
        <f t="shared" si="121"/>
        <v>1852.3589755087976</v>
      </c>
      <c r="M1520" s="6">
        <f t="shared" si="122"/>
        <v>2155.3469992537821</v>
      </c>
      <c r="N1520" s="74">
        <f t="shared" si="119"/>
        <v>302.9880237449845</v>
      </c>
      <c r="O1520" s="78">
        <f t="shared" si="120"/>
        <v>0.1635687400503788</v>
      </c>
    </row>
    <row r="1521" spans="2:15" x14ac:dyDescent="0.2">
      <c r="B1521" s="81">
        <v>41601</v>
      </c>
      <c r="C1521" s="24" t="s">
        <v>24</v>
      </c>
      <c r="D1521" s="25">
        <v>7</v>
      </c>
      <c r="E1521" s="25">
        <v>4</v>
      </c>
      <c r="F1521" s="28" t="s">
        <v>1221</v>
      </c>
      <c r="G1521" s="2">
        <v>3.8</v>
      </c>
      <c r="H1521" s="65">
        <v>6</v>
      </c>
      <c r="I1521" s="27">
        <f t="shared" si="124"/>
        <v>1.3</v>
      </c>
      <c r="J1521" s="26"/>
      <c r="K1521" s="64"/>
      <c r="L1521" s="6">
        <f t="shared" si="121"/>
        <v>1853.6589755087975</v>
      </c>
      <c r="M1521" s="6">
        <f t="shared" si="122"/>
        <v>2155.3469992537821</v>
      </c>
      <c r="N1521" s="74">
        <f t="shared" si="119"/>
        <v>301.68802374498455</v>
      </c>
      <c r="O1521" s="78">
        <f t="shared" si="120"/>
        <v>0.16275271111406905</v>
      </c>
    </row>
    <row r="1522" spans="2:15" x14ac:dyDescent="0.2">
      <c r="B1522" s="81">
        <v>41601</v>
      </c>
      <c r="C1522" s="24" t="s">
        <v>24</v>
      </c>
      <c r="D1522" s="25">
        <v>7</v>
      </c>
      <c r="E1522" s="25">
        <v>13</v>
      </c>
      <c r="F1522" s="28" t="s">
        <v>1222</v>
      </c>
      <c r="G1522" s="2">
        <v>5.5</v>
      </c>
      <c r="H1522" s="65">
        <v>12.5</v>
      </c>
      <c r="I1522" s="27">
        <f t="shared" si="124"/>
        <v>0.9</v>
      </c>
      <c r="J1522" s="26"/>
      <c r="K1522" s="64"/>
      <c r="L1522" s="6">
        <f t="shared" si="121"/>
        <v>1854.5589755087976</v>
      </c>
      <c r="M1522" s="6">
        <f t="shared" si="122"/>
        <v>2155.3469992537821</v>
      </c>
      <c r="N1522" s="74">
        <f t="shared" si="119"/>
        <v>300.78802374498446</v>
      </c>
      <c r="O1522" s="78">
        <f t="shared" si="120"/>
        <v>0.16218843817704065</v>
      </c>
    </row>
    <row r="1523" spans="2:15" x14ac:dyDescent="0.2">
      <c r="B1523" s="81">
        <v>41601</v>
      </c>
      <c r="C1523" s="24" t="s">
        <v>24</v>
      </c>
      <c r="D1523" s="25">
        <v>9</v>
      </c>
      <c r="E1523" s="25">
        <v>16</v>
      </c>
      <c r="F1523" s="28" t="s">
        <v>373</v>
      </c>
      <c r="G1523" s="2">
        <v>3.7</v>
      </c>
      <c r="H1523" s="65">
        <v>9.5</v>
      </c>
      <c r="I1523" s="27">
        <f t="shared" si="124"/>
        <v>1.4</v>
      </c>
      <c r="J1523" s="26"/>
      <c r="K1523" s="64"/>
      <c r="L1523" s="6">
        <f t="shared" si="121"/>
        <v>1855.9589755087977</v>
      </c>
      <c r="M1523" s="6">
        <f t="shared" si="122"/>
        <v>2155.3469992537821</v>
      </c>
      <c r="N1523" s="74">
        <f t="shared" si="119"/>
        <v>299.38802374498437</v>
      </c>
      <c r="O1523" s="78">
        <f t="shared" si="120"/>
        <v>0.16131176803781955</v>
      </c>
    </row>
    <row r="1524" spans="2:15" x14ac:dyDescent="0.2">
      <c r="B1524" s="81">
        <v>41601</v>
      </c>
      <c r="C1524" s="24" t="s">
        <v>24</v>
      </c>
      <c r="D1524" s="25">
        <v>9</v>
      </c>
      <c r="E1524" s="25">
        <v>10</v>
      </c>
      <c r="F1524" s="28" t="s">
        <v>465</v>
      </c>
      <c r="G1524" s="2">
        <v>4.3</v>
      </c>
      <c r="H1524" s="65">
        <v>11.5</v>
      </c>
      <c r="I1524" s="27">
        <f t="shared" si="124"/>
        <v>1.2</v>
      </c>
      <c r="J1524" s="26"/>
      <c r="K1524" s="64"/>
      <c r="L1524" s="6">
        <f t="shared" si="121"/>
        <v>1857.1589755087978</v>
      </c>
      <c r="M1524" s="6">
        <f t="shared" si="122"/>
        <v>2155.3469992537821</v>
      </c>
      <c r="N1524" s="74">
        <f t="shared" si="119"/>
        <v>298.18802374498432</v>
      </c>
      <c r="O1524" s="78">
        <f t="shared" si="120"/>
        <v>0.16056138848495241</v>
      </c>
    </row>
    <row r="1525" spans="2:15" x14ac:dyDescent="0.2">
      <c r="B1525" s="81">
        <v>41605</v>
      </c>
      <c r="C1525" s="24" t="s">
        <v>154</v>
      </c>
      <c r="D1525" s="25">
        <v>2</v>
      </c>
      <c r="E1525" s="25">
        <v>3</v>
      </c>
      <c r="F1525" s="28" t="s">
        <v>1223</v>
      </c>
      <c r="G1525" s="2">
        <v>3.1</v>
      </c>
      <c r="H1525" s="65">
        <v>4.5</v>
      </c>
      <c r="I1525" s="27">
        <f t="shared" si="124"/>
        <v>1.6</v>
      </c>
      <c r="J1525" s="26"/>
      <c r="K1525" s="64"/>
      <c r="L1525" s="6">
        <f t="shared" si="121"/>
        <v>1858.7589755087977</v>
      </c>
      <c r="M1525" s="6">
        <f t="shared" si="122"/>
        <v>2155.3469992537821</v>
      </c>
      <c r="N1525" s="74">
        <f t="shared" si="119"/>
        <v>296.58802374498441</v>
      </c>
      <c r="O1525" s="78">
        <f t="shared" si="120"/>
        <v>0.1595623895582263</v>
      </c>
    </row>
    <row r="1526" spans="2:15" x14ac:dyDescent="0.2">
      <c r="B1526" s="81">
        <v>41605</v>
      </c>
      <c r="C1526" s="24" t="s">
        <v>154</v>
      </c>
      <c r="D1526" s="25">
        <v>2</v>
      </c>
      <c r="E1526" s="25">
        <v>6</v>
      </c>
      <c r="F1526" s="28" t="s">
        <v>1224</v>
      </c>
      <c r="G1526" s="2">
        <v>5.8</v>
      </c>
      <c r="H1526" s="65">
        <v>19</v>
      </c>
      <c r="I1526" s="27">
        <f t="shared" si="124"/>
        <v>0.9</v>
      </c>
      <c r="J1526" s="26">
        <v>3</v>
      </c>
      <c r="K1526" s="64"/>
      <c r="L1526" s="6">
        <f t="shared" si="121"/>
        <v>1859.6589755087978</v>
      </c>
      <c r="M1526" s="6">
        <f t="shared" si="122"/>
        <v>2155.3469992537821</v>
      </c>
      <c r="N1526" s="74">
        <f t="shared" si="119"/>
        <v>295.68802374498432</v>
      </c>
      <c r="O1526" s="78">
        <f t="shared" si="120"/>
        <v>0.15900120809197549</v>
      </c>
    </row>
    <row r="1527" spans="2:15" x14ac:dyDescent="0.2">
      <c r="B1527" s="81">
        <v>41605</v>
      </c>
      <c r="C1527" s="24" t="s">
        <v>154</v>
      </c>
      <c r="D1527" s="25">
        <v>3</v>
      </c>
      <c r="E1527" s="25">
        <v>10</v>
      </c>
      <c r="F1527" s="28" t="s">
        <v>1225</v>
      </c>
      <c r="G1527" s="2">
        <v>3.1</v>
      </c>
      <c r="H1527" s="65">
        <v>6.5</v>
      </c>
      <c r="I1527" s="27">
        <f t="shared" si="124"/>
        <v>1.6</v>
      </c>
      <c r="J1527" s="26"/>
      <c r="K1527" s="64"/>
      <c r="L1527" s="6">
        <f t="shared" si="121"/>
        <v>1861.2589755087977</v>
      </c>
      <c r="M1527" s="6">
        <f t="shared" si="122"/>
        <v>2155.3469992537821</v>
      </c>
      <c r="N1527" s="74">
        <f t="shared" si="119"/>
        <v>294.08802374498441</v>
      </c>
      <c r="O1527" s="78">
        <f t="shared" si="120"/>
        <v>0.15800489218035438</v>
      </c>
    </row>
    <row r="1528" spans="2:15" x14ac:dyDescent="0.2">
      <c r="B1528" s="81">
        <v>41605</v>
      </c>
      <c r="C1528" s="24" t="s">
        <v>154</v>
      </c>
      <c r="D1528" s="25">
        <v>3</v>
      </c>
      <c r="E1528" s="25">
        <v>8</v>
      </c>
      <c r="F1528" s="28" t="s">
        <v>1226</v>
      </c>
      <c r="G1528" s="2">
        <v>5</v>
      </c>
      <c r="H1528" s="65">
        <v>7</v>
      </c>
      <c r="I1528" s="27">
        <f t="shared" si="124"/>
        <v>1</v>
      </c>
      <c r="J1528" s="26"/>
      <c r="K1528" s="64"/>
      <c r="L1528" s="6">
        <f t="shared" si="121"/>
        <v>1862.2589755087977</v>
      </c>
      <c r="M1528" s="6">
        <f t="shared" si="122"/>
        <v>2155.3469992537821</v>
      </c>
      <c r="N1528" s="74">
        <f t="shared" si="119"/>
        <v>293.08802374498441</v>
      </c>
      <c r="O1528" s="78">
        <f t="shared" si="120"/>
        <v>0.15738306411701319</v>
      </c>
    </row>
    <row r="1529" spans="2:15" x14ac:dyDescent="0.2">
      <c r="B1529" s="81">
        <v>41605</v>
      </c>
      <c r="C1529" s="24" t="s">
        <v>154</v>
      </c>
      <c r="D1529" s="25">
        <v>3</v>
      </c>
      <c r="E1529" s="25">
        <v>5</v>
      </c>
      <c r="F1529" s="28" t="s">
        <v>1227</v>
      </c>
      <c r="G1529" s="2">
        <v>6</v>
      </c>
      <c r="H1529" s="65">
        <v>16</v>
      </c>
      <c r="I1529" s="27">
        <f t="shared" si="124"/>
        <v>0.8</v>
      </c>
      <c r="J1529" s="26"/>
      <c r="K1529" s="64"/>
      <c r="L1529" s="6">
        <f t="shared" si="121"/>
        <v>1863.0589755087976</v>
      </c>
      <c r="M1529" s="6">
        <f t="shared" si="122"/>
        <v>2155.3469992537821</v>
      </c>
      <c r="N1529" s="74">
        <f t="shared" si="119"/>
        <v>292.28802374498446</v>
      </c>
      <c r="O1529" s="78">
        <f t="shared" si="120"/>
        <v>0.15688608229117448</v>
      </c>
    </row>
    <row r="1530" spans="2:15" x14ac:dyDescent="0.2">
      <c r="B1530" s="81">
        <v>41605</v>
      </c>
      <c r="C1530" s="24" t="s">
        <v>154</v>
      </c>
      <c r="D1530" s="25">
        <v>4</v>
      </c>
      <c r="E1530" s="25">
        <v>6</v>
      </c>
      <c r="F1530" s="28" t="s">
        <v>1228</v>
      </c>
      <c r="G1530" s="2">
        <v>4</v>
      </c>
      <c r="H1530" s="65">
        <v>4.5999999999999996</v>
      </c>
      <c r="I1530" s="27">
        <f t="shared" si="124"/>
        <v>1.3</v>
      </c>
      <c r="J1530" s="26">
        <v>1</v>
      </c>
      <c r="K1530" s="64">
        <f>I1530*H1530</f>
        <v>5.9799999999999995</v>
      </c>
      <c r="L1530" s="6">
        <f t="shared" si="121"/>
        <v>1864.3589755087976</v>
      </c>
      <c r="M1530" s="6">
        <f t="shared" si="122"/>
        <v>2161.3269992537821</v>
      </c>
      <c r="N1530" s="74">
        <f t="shared" si="119"/>
        <v>296.96802374498452</v>
      </c>
      <c r="O1530" s="78">
        <f t="shared" si="120"/>
        <v>0.15928693328168719</v>
      </c>
    </row>
    <row r="1531" spans="2:15" x14ac:dyDescent="0.2">
      <c r="B1531" s="81">
        <v>41605</v>
      </c>
      <c r="C1531" s="24" t="s">
        <v>68</v>
      </c>
      <c r="D1531" s="25">
        <v>5</v>
      </c>
      <c r="E1531" s="25">
        <v>1</v>
      </c>
      <c r="F1531" s="28" t="s">
        <v>1115</v>
      </c>
      <c r="G1531" s="2">
        <v>5.7</v>
      </c>
      <c r="H1531" s="65">
        <v>8</v>
      </c>
      <c r="I1531" s="27">
        <f t="shared" si="124"/>
        <v>0.9</v>
      </c>
      <c r="J1531" s="26">
        <v>1</v>
      </c>
      <c r="K1531" s="64">
        <f>I1531*H1531</f>
        <v>7.2</v>
      </c>
      <c r="L1531" s="6">
        <f t="shared" si="121"/>
        <v>1865.2589755087977</v>
      </c>
      <c r="M1531" s="6">
        <f t="shared" si="122"/>
        <v>2168.5269992537819</v>
      </c>
      <c r="N1531" s="74">
        <f t="shared" si="119"/>
        <v>303.26802374498425</v>
      </c>
      <c r="O1531" s="78">
        <f t="shared" si="120"/>
        <v>0.16258762334182578</v>
      </c>
    </row>
    <row r="1532" spans="2:15" x14ac:dyDescent="0.2">
      <c r="B1532" s="81">
        <v>41605</v>
      </c>
      <c r="C1532" s="24" t="s">
        <v>154</v>
      </c>
      <c r="D1532" s="25">
        <v>5</v>
      </c>
      <c r="E1532" s="25">
        <v>2</v>
      </c>
      <c r="F1532" s="28" t="s">
        <v>1086</v>
      </c>
      <c r="G1532" s="2">
        <v>1.9</v>
      </c>
      <c r="H1532" s="65">
        <v>2.25</v>
      </c>
      <c r="I1532" s="27">
        <f t="shared" si="124"/>
        <v>2.6</v>
      </c>
      <c r="J1532" s="26">
        <v>3</v>
      </c>
      <c r="K1532" s="64"/>
      <c r="L1532" s="6">
        <f t="shared" si="121"/>
        <v>1867.8589755087976</v>
      </c>
      <c r="M1532" s="6">
        <f t="shared" si="122"/>
        <v>2168.5269992537819</v>
      </c>
      <c r="N1532" s="74">
        <f t="shared" si="119"/>
        <v>300.66802374498434</v>
      </c>
      <c r="O1532" s="78">
        <f t="shared" si="120"/>
        <v>0.16096933852465148</v>
      </c>
    </row>
    <row r="1533" spans="2:15" x14ac:dyDescent="0.2">
      <c r="B1533" s="81">
        <v>41605</v>
      </c>
      <c r="C1533" s="24" t="s">
        <v>30</v>
      </c>
      <c r="D1533" s="25">
        <v>5</v>
      </c>
      <c r="E1533" s="25">
        <v>5</v>
      </c>
      <c r="F1533" s="28" t="s">
        <v>1229</v>
      </c>
      <c r="G1533" s="2">
        <v>3.9</v>
      </c>
      <c r="H1533" s="65">
        <v>21</v>
      </c>
      <c r="I1533" s="27">
        <f t="shared" si="124"/>
        <v>1.3</v>
      </c>
      <c r="J1533" s="26"/>
      <c r="K1533" s="64"/>
      <c r="L1533" s="6">
        <f t="shared" si="121"/>
        <v>1869.1589755087975</v>
      </c>
      <c r="M1533" s="6">
        <f t="shared" si="122"/>
        <v>2168.5269992537819</v>
      </c>
      <c r="N1533" s="74">
        <f t="shared" si="119"/>
        <v>299.36802374498438</v>
      </c>
      <c r="O1533" s="78">
        <f t="shared" si="120"/>
        <v>0.16016188439161222</v>
      </c>
    </row>
    <row r="1534" spans="2:15" x14ac:dyDescent="0.2">
      <c r="B1534" s="81">
        <v>41605</v>
      </c>
      <c r="C1534" s="24" t="s">
        <v>68</v>
      </c>
      <c r="D1534" s="25">
        <v>6</v>
      </c>
      <c r="E1534" s="25">
        <v>7</v>
      </c>
      <c r="F1534" s="28" t="s">
        <v>1230</v>
      </c>
      <c r="G1534" s="2">
        <v>4.3</v>
      </c>
      <c r="H1534" s="65">
        <v>6.5</v>
      </c>
      <c r="I1534" s="27">
        <f t="shared" si="124"/>
        <v>1.2</v>
      </c>
      <c r="J1534" s="26"/>
      <c r="K1534" s="64"/>
      <c r="L1534" s="6">
        <f t="shared" si="121"/>
        <v>1870.3589755087976</v>
      </c>
      <c r="M1534" s="6">
        <f t="shared" si="122"/>
        <v>2168.5269992537819</v>
      </c>
      <c r="N1534" s="74">
        <f t="shared" si="119"/>
        <v>298.16802374498434</v>
      </c>
      <c r="O1534" s="78">
        <f t="shared" si="120"/>
        <v>0.15941753837060774</v>
      </c>
    </row>
    <row r="1535" spans="2:15" x14ac:dyDescent="0.2">
      <c r="B1535" s="81">
        <v>41605</v>
      </c>
      <c r="C1535" s="24" t="s">
        <v>30</v>
      </c>
      <c r="D1535" s="25">
        <v>6</v>
      </c>
      <c r="E1535" s="25">
        <v>7</v>
      </c>
      <c r="F1535" s="28" t="s">
        <v>1231</v>
      </c>
      <c r="G1535" s="2">
        <v>3</v>
      </c>
      <c r="H1535" s="65">
        <v>10</v>
      </c>
      <c r="I1535" s="27">
        <f t="shared" si="124"/>
        <v>1.7</v>
      </c>
      <c r="J1535" s="26"/>
      <c r="K1535" s="64"/>
      <c r="L1535" s="6">
        <f t="shared" si="121"/>
        <v>1872.0589755087976</v>
      </c>
      <c r="M1535" s="6">
        <f t="shared" si="122"/>
        <v>2168.5269992537819</v>
      </c>
      <c r="N1535" s="74">
        <f t="shared" si="119"/>
        <v>296.46802374498429</v>
      </c>
      <c r="O1535" s="78">
        <f t="shared" si="120"/>
        <v>0.15836468168125351</v>
      </c>
    </row>
    <row r="1536" spans="2:15" x14ac:dyDescent="0.2">
      <c r="B1536" s="81">
        <v>41605</v>
      </c>
      <c r="C1536" s="24" t="s">
        <v>30</v>
      </c>
      <c r="D1536" s="25">
        <v>6</v>
      </c>
      <c r="E1536" s="25">
        <v>3</v>
      </c>
      <c r="F1536" s="28" t="s">
        <v>1232</v>
      </c>
      <c r="G1536" s="2">
        <v>4</v>
      </c>
      <c r="H1536" s="65">
        <v>4.4000000000000004</v>
      </c>
      <c r="I1536" s="27">
        <f t="shared" si="124"/>
        <v>1.3</v>
      </c>
      <c r="J1536" s="26">
        <v>1</v>
      </c>
      <c r="K1536" s="64">
        <f>I1536*H1536</f>
        <v>5.7200000000000006</v>
      </c>
      <c r="L1536" s="6">
        <f t="shared" si="121"/>
        <v>1873.3589755087976</v>
      </c>
      <c r="M1536" s="6">
        <f t="shared" si="122"/>
        <v>2174.2469992537817</v>
      </c>
      <c r="N1536" s="74">
        <f t="shared" si="119"/>
        <v>300.88802374498414</v>
      </c>
      <c r="O1536" s="78">
        <f t="shared" si="120"/>
        <v>0.16061418429602581</v>
      </c>
    </row>
    <row r="1537" spans="2:15" x14ac:dyDescent="0.2">
      <c r="B1537" s="81">
        <v>41605</v>
      </c>
      <c r="C1537" s="24" t="s">
        <v>68</v>
      </c>
      <c r="D1537" s="25">
        <v>7</v>
      </c>
      <c r="E1537" s="25">
        <v>14</v>
      </c>
      <c r="F1537" s="28" t="s">
        <v>1233</v>
      </c>
      <c r="G1537" s="2">
        <v>5.2</v>
      </c>
      <c r="H1537" s="65">
        <v>7.5</v>
      </c>
      <c r="I1537" s="27">
        <f t="shared" si="124"/>
        <v>1</v>
      </c>
      <c r="J1537" s="26">
        <v>2</v>
      </c>
      <c r="K1537" s="64"/>
      <c r="L1537" s="6">
        <f t="shared" si="121"/>
        <v>1874.3589755087976</v>
      </c>
      <c r="M1537" s="6">
        <f t="shared" si="122"/>
        <v>2174.2469992537817</v>
      </c>
      <c r="N1537" s="74">
        <f t="shared" si="119"/>
        <v>299.88802374498414</v>
      </c>
      <c r="O1537" s="78">
        <f t="shared" si="120"/>
        <v>0.15999497837044746</v>
      </c>
    </row>
    <row r="1538" spans="2:15" x14ac:dyDescent="0.2">
      <c r="B1538" s="81">
        <v>41605</v>
      </c>
      <c r="C1538" s="24" t="s">
        <v>30</v>
      </c>
      <c r="D1538" s="25">
        <v>7</v>
      </c>
      <c r="E1538" s="25">
        <v>4</v>
      </c>
      <c r="F1538" s="28" t="s">
        <v>1234</v>
      </c>
      <c r="G1538" s="2">
        <v>5.2</v>
      </c>
      <c r="H1538" s="65">
        <v>31</v>
      </c>
      <c r="I1538" s="27">
        <f t="shared" si="124"/>
        <v>1</v>
      </c>
      <c r="J1538" s="26"/>
      <c r="K1538" s="64"/>
      <c r="L1538" s="6">
        <f t="shared" si="121"/>
        <v>1875.3589755087976</v>
      </c>
      <c r="M1538" s="6">
        <f t="shared" si="122"/>
        <v>2174.2469992537817</v>
      </c>
      <c r="N1538" s="74">
        <f t="shared" si="119"/>
        <v>298.88802374498414</v>
      </c>
      <c r="O1538" s="78">
        <f t="shared" si="120"/>
        <v>0.15937643280476144</v>
      </c>
    </row>
    <row r="1539" spans="2:15" x14ac:dyDescent="0.2">
      <c r="B1539" s="81">
        <v>41605</v>
      </c>
      <c r="C1539" s="24" t="s">
        <v>68</v>
      </c>
      <c r="D1539" s="25">
        <v>8</v>
      </c>
      <c r="E1539" s="25">
        <v>3</v>
      </c>
      <c r="F1539" s="28" t="s">
        <v>1235</v>
      </c>
      <c r="G1539" s="2">
        <v>2.8</v>
      </c>
      <c r="H1539" s="65">
        <v>2.9</v>
      </c>
      <c r="I1539" s="27">
        <f t="shared" si="124"/>
        <v>1.8</v>
      </c>
      <c r="J1539" s="26"/>
      <c r="K1539" s="64"/>
      <c r="L1539" s="6">
        <f t="shared" si="121"/>
        <v>1877.1589755087975</v>
      </c>
      <c r="M1539" s="6">
        <f t="shared" si="122"/>
        <v>2174.2469992537817</v>
      </c>
      <c r="N1539" s="74">
        <f t="shared" si="119"/>
        <v>297.08802374498418</v>
      </c>
      <c r="O1539" s="78">
        <f t="shared" si="120"/>
        <v>0.15826471152474419</v>
      </c>
    </row>
    <row r="1540" spans="2:15" x14ac:dyDescent="0.2">
      <c r="B1540" s="81">
        <v>41605</v>
      </c>
      <c r="C1540" s="24" t="s">
        <v>68</v>
      </c>
      <c r="D1540" s="25">
        <v>8</v>
      </c>
      <c r="E1540" s="25">
        <v>1</v>
      </c>
      <c r="F1540" s="28" t="s">
        <v>1236</v>
      </c>
      <c r="G1540" s="2">
        <v>4.8</v>
      </c>
      <c r="H1540" s="65">
        <v>7.5</v>
      </c>
      <c r="I1540" s="27">
        <f t="shared" si="124"/>
        <v>1</v>
      </c>
      <c r="J1540" s="26"/>
      <c r="K1540" s="64"/>
      <c r="L1540" s="6">
        <f t="shared" si="121"/>
        <v>1878.1589755087975</v>
      </c>
      <c r="M1540" s="6">
        <f t="shared" si="122"/>
        <v>2174.2469992537817</v>
      </c>
      <c r="N1540" s="74">
        <f t="shared" ref="N1540:N1603" si="125">M1540-L1540</f>
        <v>296.08802374498418</v>
      </c>
      <c r="O1540" s="78">
        <f t="shared" ref="O1540:O1603" si="126">N1540/L1540</f>
        <v>0.15764800935702117</v>
      </c>
    </row>
    <row r="1541" spans="2:15" x14ac:dyDescent="0.2">
      <c r="B1541" s="81">
        <v>41605</v>
      </c>
      <c r="C1541" s="24" t="s">
        <v>24</v>
      </c>
      <c r="D1541" s="25">
        <v>7</v>
      </c>
      <c r="E1541" s="25">
        <v>12</v>
      </c>
      <c r="F1541" s="28" t="s">
        <v>1237</v>
      </c>
      <c r="G1541" s="2">
        <v>5</v>
      </c>
      <c r="H1541" s="65">
        <v>16</v>
      </c>
      <c r="I1541" s="27">
        <f t="shared" si="124"/>
        <v>1</v>
      </c>
      <c r="J1541" s="26">
        <v>2</v>
      </c>
      <c r="K1541" s="64"/>
      <c r="L1541" s="6">
        <f t="shared" ref="L1541:L1604" si="127">L1540+I1541</f>
        <v>1879.1589755087975</v>
      </c>
      <c r="M1541" s="6">
        <f t="shared" ref="M1541:M1604" si="128">M1540+K1541</f>
        <v>2174.2469992537817</v>
      </c>
      <c r="N1541" s="74">
        <f t="shared" si="125"/>
        <v>295.08802374498418</v>
      </c>
      <c r="O1541" s="78">
        <f t="shared" si="126"/>
        <v>0.1570319635490588</v>
      </c>
    </row>
    <row r="1542" spans="2:15" x14ac:dyDescent="0.2">
      <c r="B1542" s="81">
        <v>41605</v>
      </c>
      <c r="C1542" s="24" t="s">
        <v>24</v>
      </c>
      <c r="D1542" s="25">
        <v>8</v>
      </c>
      <c r="E1542" s="25">
        <v>13</v>
      </c>
      <c r="F1542" s="28" t="s">
        <v>1238</v>
      </c>
      <c r="G1542" s="2">
        <v>5.4</v>
      </c>
      <c r="H1542" s="65">
        <v>7.5</v>
      </c>
      <c r="I1542" s="27">
        <f t="shared" si="124"/>
        <v>0.9</v>
      </c>
      <c r="J1542" s="26"/>
      <c r="K1542" s="64"/>
      <c r="L1542" s="6">
        <f t="shared" si="127"/>
        <v>1880.0589755087976</v>
      </c>
      <c r="M1542" s="6">
        <f t="shared" si="128"/>
        <v>2174.2469992537817</v>
      </c>
      <c r="N1542" s="74">
        <f t="shared" si="125"/>
        <v>294.18802374498409</v>
      </c>
      <c r="O1542" s="78">
        <f t="shared" si="126"/>
        <v>0.15647808264385346</v>
      </c>
    </row>
    <row r="1543" spans="2:15" x14ac:dyDescent="0.2">
      <c r="B1543" s="81">
        <v>41608</v>
      </c>
      <c r="C1543" s="24" t="s">
        <v>126</v>
      </c>
      <c r="D1543" s="25">
        <v>4</v>
      </c>
      <c r="E1543" s="25">
        <v>5</v>
      </c>
      <c r="F1543" s="28" t="s">
        <v>1239</v>
      </c>
      <c r="G1543" s="2">
        <v>4.0999999999999996</v>
      </c>
      <c r="H1543" s="65">
        <v>5.5</v>
      </c>
      <c r="I1543" s="27">
        <f t="shared" si="124"/>
        <v>1.2</v>
      </c>
      <c r="J1543" s="26"/>
      <c r="K1543" s="64"/>
      <c r="L1543" s="6">
        <f t="shared" si="127"/>
        <v>1881.2589755087977</v>
      </c>
      <c r="M1543" s="6">
        <f t="shared" si="128"/>
        <v>2174.2469992537817</v>
      </c>
      <c r="N1543" s="74">
        <f t="shared" si="125"/>
        <v>292.98802374498405</v>
      </c>
      <c r="O1543" s="78">
        <f t="shared" si="126"/>
        <v>0.1557403991471954</v>
      </c>
    </row>
    <row r="1544" spans="2:15" x14ac:dyDescent="0.2">
      <c r="B1544" s="81">
        <v>41608</v>
      </c>
      <c r="C1544" s="24" t="s">
        <v>126</v>
      </c>
      <c r="D1544" s="25">
        <v>4</v>
      </c>
      <c r="E1544" s="25">
        <v>4</v>
      </c>
      <c r="F1544" s="28" t="s">
        <v>1240</v>
      </c>
      <c r="G1544" s="2">
        <v>4.9000000000000004</v>
      </c>
      <c r="H1544" s="65">
        <v>5</v>
      </c>
      <c r="I1544" s="27">
        <f t="shared" si="124"/>
        <v>1</v>
      </c>
      <c r="J1544" s="26">
        <v>3</v>
      </c>
      <c r="K1544" s="64"/>
      <c r="L1544" s="6">
        <f t="shared" si="127"/>
        <v>1882.2589755087977</v>
      </c>
      <c r="M1544" s="6">
        <f t="shared" si="128"/>
        <v>2174.2469992537817</v>
      </c>
      <c r="N1544" s="74">
        <f t="shared" si="125"/>
        <v>291.98802374498405</v>
      </c>
      <c r="O1544" s="78">
        <f t="shared" si="126"/>
        <v>0.15512638140883675</v>
      </c>
    </row>
    <row r="1545" spans="2:15" x14ac:dyDescent="0.2">
      <c r="B1545" s="81">
        <v>41608</v>
      </c>
      <c r="C1545" s="24" t="s">
        <v>126</v>
      </c>
      <c r="D1545" s="25">
        <v>4</v>
      </c>
      <c r="E1545" s="25">
        <v>2</v>
      </c>
      <c r="F1545" s="28" t="s">
        <v>1241</v>
      </c>
      <c r="G1545" s="2">
        <v>5.8</v>
      </c>
      <c r="H1545" s="65">
        <v>6</v>
      </c>
      <c r="I1545" s="27">
        <f t="shared" si="124"/>
        <v>0.9</v>
      </c>
      <c r="J1545" s="26"/>
      <c r="K1545" s="64"/>
      <c r="L1545" s="6">
        <f t="shared" si="127"/>
        <v>1883.1589755087978</v>
      </c>
      <c r="M1545" s="6">
        <f t="shared" si="128"/>
        <v>2174.2469992537817</v>
      </c>
      <c r="N1545" s="74">
        <f t="shared" si="125"/>
        <v>291.08802374498396</v>
      </c>
      <c r="O1545" s="78">
        <f t="shared" si="126"/>
        <v>0.15457432300230356</v>
      </c>
    </row>
    <row r="1546" spans="2:15" x14ac:dyDescent="0.2">
      <c r="B1546" s="81">
        <v>41608</v>
      </c>
      <c r="C1546" s="24" t="s">
        <v>126</v>
      </c>
      <c r="D1546" s="25">
        <v>5</v>
      </c>
      <c r="E1546" s="25">
        <v>12</v>
      </c>
      <c r="F1546" s="28" t="s">
        <v>1242</v>
      </c>
      <c r="G1546" s="2">
        <v>5.4</v>
      </c>
      <c r="H1546" s="65">
        <v>10</v>
      </c>
      <c r="I1546" s="27">
        <f t="shared" si="124"/>
        <v>0.9</v>
      </c>
      <c r="J1546" s="26"/>
      <c r="K1546" s="64"/>
      <c r="L1546" s="6">
        <f t="shared" si="127"/>
        <v>1884.0589755087979</v>
      </c>
      <c r="M1546" s="6">
        <f t="shared" si="128"/>
        <v>2174.2469992537817</v>
      </c>
      <c r="N1546" s="74">
        <f t="shared" si="125"/>
        <v>290.18802374498387</v>
      </c>
      <c r="O1546" s="78">
        <f t="shared" si="126"/>
        <v>0.15402279202359756</v>
      </c>
    </row>
    <row r="1547" spans="2:15" x14ac:dyDescent="0.2">
      <c r="B1547" s="81">
        <v>41608</v>
      </c>
      <c r="C1547" s="24" t="s">
        <v>126</v>
      </c>
      <c r="D1547" s="25">
        <v>5</v>
      </c>
      <c r="E1547" s="25">
        <v>2</v>
      </c>
      <c r="F1547" s="28" t="s">
        <v>1243</v>
      </c>
      <c r="G1547" s="2">
        <v>5.5</v>
      </c>
      <c r="H1547" s="65">
        <v>6.5</v>
      </c>
      <c r="I1547" s="27">
        <f t="shared" si="124"/>
        <v>0.9</v>
      </c>
      <c r="J1547" s="26"/>
      <c r="K1547" s="64"/>
      <c r="L1547" s="6">
        <f t="shared" si="127"/>
        <v>1884.9589755087979</v>
      </c>
      <c r="M1547" s="6">
        <f t="shared" si="128"/>
        <v>2174.2469992537817</v>
      </c>
      <c r="N1547" s="74">
        <f t="shared" si="125"/>
        <v>289.28802374498378</v>
      </c>
      <c r="O1547" s="78">
        <f t="shared" si="126"/>
        <v>0.15347178771723541</v>
      </c>
    </row>
    <row r="1548" spans="2:15" x14ac:dyDescent="0.2">
      <c r="B1548" s="81">
        <v>41608</v>
      </c>
      <c r="C1548" s="24" t="s">
        <v>126</v>
      </c>
      <c r="D1548" s="25">
        <v>6</v>
      </c>
      <c r="E1548" s="25">
        <v>6</v>
      </c>
      <c r="F1548" s="28" t="s">
        <v>1244</v>
      </c>
      <c r="G1548" s="2" t="s">
        <v>1245</v>
      </c>
      <c r="H1548" s="65">
        <v>5.5</v>
      </c>
      <c r="I1548" s="27">
        <v>1</v>
      </c>
      <c r="J1548" s="26"/>
      <c r="K1548" s="64"/>
      <c r="L1548" s="6">
        <f t="shared" si="127"/>
        <v>1885.9589755087979</v>
      </c>
      <c r="M1548" s="6">
        <f t="shared" si="128"/>
        <v>2174.2469992537817</v>
      </c>
      <c r="N1548" s="74">
        <f t="shared" si="125"/>
        <v>288.28802374498378</v>
      </c>
      <c r="O1548" s="78">
        <f t="shared" si="126"/>
        <v>0.15286017749522299</v>
      </c>
    </row>
    <row r="1549" spans="2:15" x14ac:dyDescent="0.2">
      <c r="B1549" s="81">
        <v>41608</v>
      </c>
      <c r="C1549" s="24" t="s">
        <v>126</v>
      </c>
      <c r="D1549" s="25">
        <v>7</v>
      </c>
      <c r="E1549" s="25">
        <v>13</v>
      </c>
      <c r="F1549" s="28" t="s">
        <v>1246</v>
      </c>
      <c r="G1549" s="2" t="s">
        <v>1247</v>
      </c>
      <c r="H1549" s="65">
        <v>5</v>
      </c>
      <c r="I1549" s="27">
        <v>1.1000000000000001</v>
      </c>
      <c r="J1549" s="26">
        <v>1</v>
      </c>
      <c r="K1549" s="64">
        <f>I1549*H1549</f>
        <v>5.5</v>
      </c>
      <c r="L1549" s="6">
        <f t="shared" si="127"/>
        <v>1887.0589755087979</v>
      </c>
      <c r="M1549" s="6">
        <f t="shared" si="128"/>
        <v>2179.7469992537817</v>
      </c>
      <c r="N1549" s="74">
        <f t="shared" si="125"/>
        <v>292.68802374498387</v>
      </c>
      <c r="O1549" s="78">
        <f t="shared" si="126"/>
        <v>0.15510274323359075</v>
      </c>
    </row>
    <row r="1550" spans="2:15" x14ac:dyDescent="0.2">
      <c r="B1550" s="81">
        <v>41608</v>
      </c>
      <c r="C1550" s="24" t="s">
        <v>126</v>
      </c>
      <c r="D1550" s="25">
        <v>7</v>
      </c>
      <c r="E1550" s="25">
        <v>8</v>
      </c>
      <c r="F1550" s="28" t="s">
        <v>1248</v>
      </c>
      <c r="G1550" s="2" t="s">
        <v>1249</v>
      </c>
      <c r="H1550" s="65">
        <v>5</v>
      </c>
      <c r="I1550" s="27">
        <v>1.1000000000000001</v>
      </c>
      <c r="J1550" s="26">
        <v>3</v>
      </c>
      <c r="K1550" s="64"/>
      <c r="L1550" s="6">
        <f t="shared" si="127"/>
        <v>1888.1589755087978</v>
      </c>
      <c r="M1550" s="6">
        <f t="shared" si="128"/>
        <v>2179.7469992537817</v>
      </c>
      <c r="N1550" s="74">
        <f t="shared" si="125"/>
        <v>291.58802374498396</v>
      </c>
      <c r="O1550" s="78">
        <f t="shared" si="126"/>
        <v>0.15442980571400797</v>
      </c>
    </row>
    <row r="1551" spans="2:15" x14ac:dyDescent="0.2">
      <c r="B1551" s="81">
        <v>41608</v>
      </c>
      <c r="C1551" s="24" t="s">
        <v>14</v>
      </c>
      <c r="D1551" s="25">
        <v>7</v>
      </c>
      <c r="E1551" s="25">
        <v>1</v>
      </c>
      <c r="F1551" s="28" t="s">
        <v>1250</v>
      </c>
      <c r="G1551" s="2" t="s">
        <v>1251</v>
      </c>
      <c r="H1551" s="65">
        <v>9</v>
      </c>
      <c r="I1551" s="27">
        <v>1</v>
      </c>
      <c r="J1551" s="26"/>
      <c r="K1551" s="64"/>
      <c r="L1551" s="6">
        <f t="shared" si="127"/>
        <v>1889.1589755087978</v>
      </c>
      <c r="M1551" s="6">
        <f t="shared" si="128"/>
        <v>2179.7469992537817</v>
      </c>
      <c r="N1551" s="74">
        <f t="shared" si="125"/>
        <v>290.58802374498396</v>
      </c>
      <c r="O1551" s="78">
        <f t="shared" si="126"/>
        <v>0.15381872437004479</v>
      </c>
    </row>
    <row r="1552" spans="2:15" x14ac:dyDescent="0.2">
      <c r="B1552" s="81">
        <v>41608</v>
      </c>
      <c r="C1552" s="24" t="s">
        <v>126</v>
      </c>
      <c r="D1552" s="25">
        <v>8</v>
      </c>
      <c r="E1552" s="25">
        <v>14</v>
      </c>
      <c r="F1552" s="28" t="s">
        <v>1252</v>
      </c>
      <c r="G1552" s="2" t="s">
        <v>1253</v>
      </c>
      <c r="H1552" s="65">
        <v>9</v>
      </c>
      <c r="I1552" s="27">
        <v>1</v>
      </c>
      <c r="J1552" s="26"/>
      <c r="K1552" s="64"/>
      <c r="L1552" s="6">
        <f t="shared" si="127"/>
        <v>1890.1589755087978</v>
      </c>
      <c r="M1552" s="6">
        <f t="shared" si="128"/>
        <v>2179.7469992537817</v>
      </c>
      <c r="N1552" s="74">
        <f t="shared" si="125"/>
        <v>289.58802374498396</v>
      </c>
      <c r="O1552" s="78">
        <f t="shared" si="126"/>
        <v>0.15320828961861893</v>
      </c>
    </row>
    <row r="1553" spans="2:15" x14ac:dyDescent="0.2">
      <c r="B1553" s="81">
        <v>41608</v>
      </c>
      <c r="C1553" s="24" t="s">
        <v>19</v>
      </c>
      <c r="D1553" s="25">
        <v>7</v>
      </c>
      <c r="E1553" s="25">
        <v>5</v>
      </c>
      <c r="F1553" s="28" t="s">
        <v>1254</v>
      </c>
      <c r="G1553" s="2" t="s">
        <v>1255</v>
      </c>
      <c r="H1553" s="65">
        <v>3.6</v>
      </c>
      <c r="I1553" s="27">
        <v>1.4</v>
      </c>
      <c r="J1553" s="26"/>
      <c r="K1553" s="64"/>
      <c r="L1553" s="6">
        <f t="shared" si="127"/>
        <v>1891.5589755087979</v>
      </c>
      <c r="M1553" s="6">
        <f t="shared" si="128"/>
        <v>2179.7469992537817</v>
      </c>
      <c r="N1553" s="74">
        <f t="shared" si="125"/>
        <v>288.18802374498387</v>
      </c>
      <c r="O1553" s="78">
        <f t="shared" si="126"/>
        <v>0.15235476528954964</v>
      </c>
    </row>
    <row r="1554" spans="2:15" x14ac:dyDescent="0.2">
      <c r="B1554" s="81">
        <v>41608</v>
      </c>
      <c r="C1554" s="24" t="s">
        <v>19</v>
      </c>
      <c r="D1554" s="25">
        <v>7</v>
      </c>
      <c r="E1554" s="25">
        <v>9</v>
      </c>
      <c r="F1554" s="28" t="s">
        <v>1256</v>
      </c>
      <c r="G1554" s="2" t="s">
        <v>1245</v>
      </c>
      <c r="H1554" s="65">
        <v>19</v>
      </c>
      <c r="I1554" s="27">
        <v>1</v>
      </c>
      <c r="J1554" s="26"/>
      <c r="K1554" s="64"/>
      <c r="L1554" s="6">
        <f t="shared" si="127"/>
        <v>1892.5589755087979</v>
      </c>
      <c r="M1554" s="6">
        <f t="shared" si="128"/>
        <v>2179.7469992537817</v>
      </c>
      <c r="N1554" s="74">
        <f t="shared" si="125"/>
        <v>287.18802374498387</v>
      </c>
      <c r="O1554" s="78">
        <f t="shared" si="126"/>
        <v>0.15174587817945059</v>
      </c>
    </row>
    <row r="1555" spans="2:15" x14ac:dyDescent="0.2">
      <c r="B1555" s="81">
        <v>41608</v>
      </c>
      <c r="C1555" s="24" t="s">
        <v>14</v>
      </c>
      <c r="D1555" s="25">
        <v>8</v>
      </c>
      <c r="E1555" s="25">
        <v>14</v>
      </c>
      <c r="F1555" s="28" t="s">
        <v>1257</v>
      </c>
      <c r="G1555" s="2" t="s">
        <v>1258</v>
      </c>
      <c r="H1555" s="65">
        <v>8.5</v>
      </c>
      <c r="I1555" s="27">
        <v>1.6</v>
      </c>
      <c r="J1555" s="26"/>
      <c r="K1555" s="64"/>
      <c r="L1555" s="6">
        <f t="shared" si="127"/>
        <v>1894.1589755087978</v>
      </c>
      <c r="M1555" s="6">
        <f t="shared" si="128"/>
        <v>2179.7469992537817</v>
      </c>
      <c r="N1555" s="74">
        <f t="shared" si="125"/>
        <v>285.58802374498396</v>
      </c>
      <c r="O1555" s="78">
        <f t="shared" si="126"/>
        <v>0.15077299605661187</v>
      </c>
    </row>
    <row r="1556" spans="2:15" x14ac:dyDescent="0.2">
      <c r="B1556" s="81">
        <v>41608</v>
      </c>
      <c r="C1556" s="24" t="s">
        <v>19</v>
      </c>
      <c r="D1556" s="25">
        <v>8</v>
      </c>
      <c r="E1556" s="25">
        <v>6</v>
      </c>
      <c r="F1556" s="28" t="s">
        <v>1259</v>
      </c>
      <c r="G1556" s="2" t="s">
        <v>1260</v>
      </c>
      <c r="H1556" s="65">
        <v>5</v>
      </c>
      <c r="I1556" s="27">
        <v>2</v>
      </c>
      <c r="J1556" s="26">
        <v>1</v>
      </c>
      <c r="K1556" s="64">
        <f>I1556*H1556</f>
        <v>10</v>
      </c>
      <c r="L1556" s="6">
        <f t="shared" si="127"/>
        <v>1896.1589755087978</v>
      </c>
      <c r="M1556" s="6">
        <f t="shared" si="128"/>
        <v>2189.7469992537817</v>
      </c>
      <c r="N1556" s="74">
        <f t="shared" si="125"/>
        <v>293.58802374498396</v>
      </c>
      <c r="O1556" s="78">
        <f t="shared" si="126"/>
        <v>0.1548330216701399</v>
      </c>
    </row>
    <row r="1557" spans="2:15" x14ac:dyDescent="0.2">
      <c r="B1557" s="81">
        <v>41608</v>
      </c>
      <c r="C1557" s="24" t="s">
        <v>19</v>
      </c>
      <c r="D1557" s="25">
        <v>8</v>
      </c>
      <c r="E1557" s="25">
        <v>10</v>
      </c>
      <c r="F1557" s="28" t="s">
        <v>1261</v>
      </c>
      <c r="G1557" s="2" t="s">
        <v>1262</v>
      </c>
      <c r="H1557" s="65">
        <v>8.5</v>
      </c>
      <c r="I1557" s="27">
        <v>1</v>
      </c>
      <c r="J1557" s="26"/>
      <c r="K1557" s="64"/>
      <c r="L1557" s="6">
        <f t="shared" si="127"/>
        <v>1897.1589755087978</v>
      </c>
      <c r="M1557" s="6">
        <f t="shared" si="128"/>
        <v>2189.7469992537817</v>
      </c>
      <c r="N1557" s="74">
        <f t="shared" si="125"/>
        <v>292.58802374498396</v>
      </c>
      <c r="O1557" s="78">
        <f t="shared" si="126"/>
        <v>0.15422430461659914</v>
      </c>
    </row>
    <row r="1558" spans="2:15" x14ac:dyDescent="0.2">
      <c r="B1558" s="81">
        <v>41608</v>
      </c>
      <c r="C1558" s="24" t="s">
        <v>24</v>
      </c>
      <c r="D1558" s="25">
        <v>4</v>
      </c>
      <c r="E1558" s="25">
        <v>4</v>
      </c>
      <c r="F1558" s="28" t="s">
        <v>1263</v>
      </c>
      <c r="G1558" s="2" t="s">
        <v>1264</v>
      </c>
      <c r="H1558" s="65">
        <v>7.5</v>
      </c>
      <c r="I1558" s="27">
        <v>1.5</v>
      </c>
      <c r="J1558" s="26"/>
      <c r="K1558" s="64"/>
      <c r="L1558" s="6">
        <f t="shared" si="127"/>
        <v>1898.6589755087978</v>
      </c>
      <c r="M1558" s="6">
        <f t="shared" si="128"/>
        <v>2189.7469992537817</v>
      </c>
      <c r="N1558" s="74">
        <f t="shared" si="125"/>
        <v>291.08802374498396</v>
      </c>
      <c r="O1558" s="78">
        <f t="shared" si="126"/>
        <v>0.15331243130008587</v>
      </c>
    </row>
    <row r="1559" spans="2:15" x14ac:dyDescent="0.2">
      <c r="B1559" s="81">
        <v>41608</v>
      </c>
      <c r="C1559" s="24" t="s">
        <v>24</v>
      </c>
      <c r="D1559" s="25">
        <v>5</v>
      </c>
      <c r="E1559" s="25">
        <v>2</v>
      </c>
      <c r="F1559" s="28" t="s">
        <v>1265</v>
      </c>
      <c r="G1559" s="2" t="s">
        <v>1266</v>
      </c>
      <c r="H1559" s="65">
        <v>8</v>
      </c>
      <c r="I1559" s="27">
        <v>1</v>
      </c>
      <c r="J1559" s="26"/>
      <c r="K1559" s="64"/>
      <c r="L1559" s="6">
        <f t="shared" si="127"/>
        <v>1899.6589755087978</v>
      </c>
      <c r="M1559" s="6">
        <f t="shared" si="128"/>
        <v>2189.7469992537817</v>
      </c>
      <c r="N1559" s="74">
        <f t="shared" si="125"/>
        <v>290.08802374498396</v>
      </c>
      <c r="O1559" s="78">
        <f t="shared" si="126"/>
        <v>0.15270531578821289</v>
      </c>
    </row>
    <row r="1560" spans="2:15" x14ac:dyDescent="0.2">
      <c r="B1560" s="81">
        <v>41608</v>
      </c>
      <c r="C1560" s="24" t="s">
        <v>24</v>
      </c>
      <c r="D1560" s="25">
        <v>5</v>
      </c>
      <c r="E1560" s="25">
        <v>8</v>
      </c>
      <c r="F1560" s="28" t="s">
        <v>1267</v>
      </c>
      <c r="G1560" s="2" t="s">
        <v>1268</v>
      </c>
      <c r="H1560" s="65">
        <v>7</v>
      </c>
      <c r="I1560" s="27">
        <v>0.9</v>
      </c>
      <c r="J1560" s="26"/>
      <c r="K1560" s="64"/>
      <c r="L1560" s="6">
        <f t="shared" si="127"/>
        <v>1900.5589755087979</v>
      </c>
      <c r="M1560" s="6">
        <f t="shared" si="128"/>
        <v>2189.7469992537817</v>
      </c>
      <c r="N1560" s="74">
        <f t="shared" si="125"/>
        <v>289.18802374498387</v>
      </c>
      <c r="O1560" s="78">
        <f t="shared" si="126"/>
        <v>0.1521594580707844</v>
      </c>
    </row>
    <row r="1561" spans="2:15" x14ac:dyDescent="0.2">
      <c r="B1561" s="81">
        <v>41608</v>
      </c>
      <c r="C1561" s="24" t="s">
        <v>24</v>
      </c>
      <c r="D1561" s="25">
        <v>8</v>
      </c>
      <c r="E1561" s="25">
        <v>3</v>
      </c>
      <c r="F1561" s="28" t="s">
        <v>1269</v>
      </c>
      <c r="G1561" s="2" t="s">
        <v>1266</v>
      </c>
      <c r="H1561" s="65">
        <v>5</v>
      </c>
      <c r="I1561" s="27">
        <v>1</v>
      </c>
      <c r="J1561" s="26">
        <v>3</v>
      </c>
      <c r="K1561" s="64"/>
      <c r="L1561" s="6">
        <f t="shared" si="127"/>
        <v>1901.5589755087979</v>
      </c>
      <c r="M1561" s="6">
        <f t="shared" si="128"/>
        <v>2189.7469992537817</v>
      </c>
      <c r="N1561" s="74">
        <f t="shared" si="125"/>
        <v>288.18802374498387</v>
      </c>
      <c r="O1561" s="78">
        <f t="shared" si="126"/>
        <v>0.15155355550719837</v>
      </c>
    </row>
    <row r="1562" spans="2:15" x14ac:dyDescent="0.2">
      <c r="B1562" s="81">
        <v>41612</v>
      </c>
      <c r="C1562" s="24" t="s">
        <v>60</v>
      </c>
      <c r="D1562" s="25">
        <v>5</v>
      </c>
      <c r="E1562" s="25">
        <v>7</v>
      </c>
      <c r="F1562" s="28" t="s">
        <v>1270</v>
      </c>
      <c r="G1562" s="2">
        <v>3.8</v>
      </c>
      <c r="H1562" s="65">
        <v>6.5</v>
      </c>
      <c r="I1562" s="27">
        <v>1.3</v>
      </c>
      <c r="J1562" s="26"/>
      <c r="K1562" s="64"/>
      <c r="L1562" s="6">
        <f t="shared" si="127"/>
        <v>1902.8589755087978</v>
      </c>
      <c r="M1562" s="6">
        <f t="shared" si="128"/>
        <v>2189.7469992537817</v>
      </c>
      <c r="N1562" s="74">
        <f t="shared" si="125"/>
        <v>286.88802374498391</v>
      </c>
      <c r="O1562" s="78">
        <f t="shared" si="126"/>
        <v>0.15076683424123644</v>
      </c>
    </row>
    <row r="1563" spans="2:15" x14ac:dyDescent="0.2">
      <c r="B1563" s="81">
        <v>41612</v>
      </c>
      <c r="C1563" s="24" t="s">
        <v>60</v>
      </c>
      <c r="D1563" s="25">
        <v>5</v>
      </c>
      <c r="E1563" s="25">
        <v>4</v>
      </c>
      <c r="F1563" s="28" t="s">
        <v>1271</v>
      </c>
      <c r="G1563" s="2">
        <v>4</v>
      </c>
      <c r="H1563" s="65">
        <v>7</v>
      </c>
      <c r="I1563" s="27">
        <v>1.3</v>
      </c>
      <c r="J1563" s="26">
        <v>1</v>
      </c>
      <c r="K1563" s="64">
        <v>9.1</v>
      </c>
      <c r="L1563" s="6">
        <f t="shared" si="127"/>
        <v>1904.1589755087978</v>
      </c>
      <c r="M1563" s="6">
        <f t="shared" si="128"/>
        <v>2198.8469992537816</v>
      </c>
      <c r="N1563" s="74">
        <f t="shared" si="125"/>
        <v>294.68802374498387</v>
      </c>
      <c r="O1563" s="78">
        <f t="shared" si="126"/>
        <v>0.1547601999282871</v>
      </c>
    </row>
    <row r="1564" spans="2:15" x14ac:dyDescent="0.2">
      <c r="B1564" s="81">
        <v>41612</v>
      </c>
      <c r="C1564" s="24" t="s">
        <v>154</v>
      </c>
      <c r="D1564" s="25">
        <v>7</v>
      </c>
      <c r="E1564" s="25">
        <v>16</v>
      </c>
      <c r="F1564" s="28" t="s">
        <v>1272</v>
      </c>
      <c r="G1564" s="2">
        <v>2.6</v>
      </c>
      <c r="H1564" s="65">
        <v>3.8</v>
      </c>
      <c r="I1564" s="27">
        <v>1.9</v>
      </c>
      <c r="J1564" s="26">
        <v>2</v>
      </c>
      <c r="K1564" s="64"/>
      <c r="L1564" s="6">
        <f t="shared" si="127"/>
        <v>1906.0589755087979</v>
      </c>
      <c r="M1564" s="6">
        <f t="shared" si="128"/>
        <v>2198.8469992537816</v>
      </c>
      <c r="N1564" s="74">
        <f t="shared" si="125"/>
        <v>292.78802374498378</v>
      </c>
      <c r="O1564" s="78">
        <f t="shared" si="126"/>
        <v>0.15360911047719694</v>
      </c>
    </row>
    <row r="1565" spans="2:15" x14ac:dyDescent="0.2">
      <c r="B1565" s="81">
        <v>41612</v>
      </c>
      <c r="C1565" s="24" t="s">
        <v>154</v>
      </c>
      <c r="D1565" s="25">
        <v>7</v>
      </c>
      <c r="E1565" s="25">
        <v>8</v>
      </c>
      <c r="F1565" s="28" t="s">
        <v>1273</v>
      </c>
      <c r="G1565" s="2">
        <v>6</v>
      </c>
      <c r="H1565" s="65">
        <v>9</v>
      </c>
      <c r="I1565" s="27">
        <v>0.8</v>
      </c>
      <c r="J1565" s="26"/>
      <c r="K1565" s="64"/>
      <c r="L1565" s="6">
        <f t="shared" si="127"/>
        <v>1906.8589755087978</v>
      </c>
      <c r="M1565" s="6">
        <f t="shared" si="128"/>
        <v>2198.8469992537816</v>
      </c>
      <c r="N1565" s="74">
        <f t="shared" si="125"/>
        <v>291.98802374498382</v>
      </c>
      <c r="O1565" s="78">
        <f t="shared" si="126"/>
        <v>0.15312512749773438</v>
      </c>
    </row>
    <row r="1566" spans="2:15" x14ac:dyDescent="0.2">
      <c r="B1566" s="81">
        <v>41615</v>
      </c>
      <c r="C1566" s="24" t="s">
        <v>126</v>
      </c>
      <c r="D1566" s="25">
        <v>3</v>
      </c>
      <c r="E1566" s="25">
        <v>10</v>
      </c>
      <c r="F1566" s="28" t="s">
        <v>1274</v>
      </c>
      <c r="G1566" s="2">
        <v>3.7</v>
      </c>
      <c r="H1566" s="65">
        <v>7</v>
      </c>
      <c r="I1566" s="27">
        <v>1.4</v>
      </c>
      <c r="J1566" s="26">
        <v>3</v>
      </c>
      <c r="K1566" s="64"/>
      <c r="L1566" s="6">
        <f t="shared" si="127"/>
        <v>1908.2589755087979</v>
      </c>
      <c r="M1566" s="6">
        <f t="shared" si="128"/>
        <v>2198.8469992537816</v>
      </c>
      <c r="N1566" s="74">
        <f t="shared" si="125"/>
        <v>290.58802374498373</v>
      </c>
      <c r="O1566" s="78">
        <f t="shared" si="126"/>
        <v>0.15227913374153235</v>
      </c>
    </row>
    <row r="1567" spans="2:15" x14ac:dyDescent="0.2">
      <c r="B1567" s="81">
        <v>41615</v>
      </c>
      <c r="C1567" s="24" t="s">
        <v>126</v>
      </c>
      <c r="D1567" s="25">
        <v>3</v>
      </c>
      <c r="E1567" s="25">
        <v>7</v>
      </c>
      <c r="F1567" s="28" t="s">
        <v>1216</v>
      </c>
      <c r="G1567" s="2">
        <v>5.3</v>
      </c>
      <c r="H1567" s="65">
        <v>5.5</v>
      </c>
      <c r="I1567" s="27">
        <v>0.9</v>
      </c>
      <c r="J1567" s="26">
        <v>2</v>
      </c>
      <c r="K1567" s="64"/>
      <c r="L1567" s="6">
        <f t="shared" si="127"/>
        <v>1909.158975508798</v>
      </c>
      <c r="M1567" s="6">
        <f t="shared" si="128"/>
        <v>2198.8469992537816</v>
      </c>
      <c r="N1567" s="74">
        <f t="shared" si="125"/>
        <v>289.68802374498364</v>
      </c>
      <c r="O1567" s="78">
        <f t="shared" si="126"/>
        <v>0.15173593580271685</v>
      </c>
    </row>
    <row r="1568" spans="2:15" x14ac:dyDescent="0.2">
      <c r="B1568" s="81">
        <v>41615</v>
      </c>
      <c r="C1568" s="24" t="s">
        <v>126</v>
      </c>
      <c r="D1568" s="25">
        <v>3</v>
      </c>
      <c r="E1568" s="25">
        <v>9</v>
      </c>
      <c r="F1568" s="28" t="s">
        <v>1275</v>
      </c>
      <c r="G1568" s="2">
        <v>5.5</v>
      </c>
      <c r="H1568" s="65">
        <v>9.5</v>
      </c>
      <c r="I1568" s="27">
        <v>0.9</v>
      </c>
      <c r="J1568" s="26"/>
      <c r="K1568" s="64"/>
      <c r="L1568" s="6">
        <f t="shared" si="127"/>
        <v>1910.0589755087981</v>
      </c>
      <c r="M1568" s="6">
        <f t="shared" si="128"/>
        <v>2198.8469992537816</v>
      </c>
      <c r="N1568" s="74">
        <f t="shared" si="125"/>
        <v>288.78802374498355</v>
      </c>
      <c r="O1568" s="78">
        <f t="shared" si="126"/>
        <v>0.15119324976238324</v>
      </c>
    </row>
    <row r="1569" spans="2:15" x14ac:dyDescent="0.2">
      <c r="B1569" s="81">
        <v>41615</v>
      </c>
      <c r="C1569" s="24" t="s">
        <v>126</v>
      </c>
      <c r="D1569" s="25">
        <v>4</v>
      </c>
      <c r="E1569" s="25">
        <v>8</v>
      </c>
      <c r="F1569" s="28" t="s">
        <v>525</v>
      </c>
      <c r="G1569" s="2">
        <v>3</v>
      </c>
      <c r="H1569" s="65">
        <v>3.8</v>
      </c>
      <c r="I1569" s="27">
        <v>1.7</v>
      </c>
      <c r="J1569" s="26">
        <v>1</v>
      </c>
      <c r="K1569" s="64">
        <v>6.46</v>
      </c>
      <c r="L1569" s="6">
        <f t="shared" si="127"/>
        <v>1911.7589755087981</v>
      </c>
      <c r="M1569" s="6">
        <f t="shared" si="128"/>
        <v>2205.3069992537817</v>
      </c>
      <c r="N1569" s="74">
        <f t="shared" si="125"/>
        <v>293.54802374498354</v>
      </c>
      <c r="O1569" s="78">
        <f t="shared" si="126"/>
        <v>0.15354865728660083</v>
      </c>
    </row>
    <row r="1570" spans="2:15" x14ac:dyDescent="0.2">
      <c r="B1570" s="81">
        <v>41615</v>
      </c>
      <c r="C1570" s="24" t="s">
        <v>126</v>
      </c>
      <c r="D1570" s="25">
        <v>4</v>
      </c>
      <c r="E1570" s="25">
        <v>10</v>
      </c>
      <c r="F1570" s="28" t="s">
        <v>1276</v>
      </c>
      <c r="G1570" s="2">
        <v>4.5999999999999996</v>
      </c>
      <c r="H1570" s="65">
        <v>6.5</v>
      </c>
      <c r="I1570" s="27">
        <v>1.1000000000000001</v>
      </c>
      <c r="J1570" s="26"/>
      <c r="K1570" s="64"/>
      <c r="L1570" s="6">
        <f t="shared" si="127"/>
        <v>1912.858975508798</v>
      </c>
      <c r="M1570" s="6">
        <f t="shared" si="128"/>
        <v>2205.3069992537817</v>
      </c>
      <c r="N1570" s="74">
        <f t="shared" si="125"/>
        <v>292.44802374498363</v>
      </c>
      <c r="O1570" s="78">
        <f t="shared" si="126"/>
        <v>0.15288530283169249</v>
      </c>
    </row>
    <row r="1571" spans="2:15" x14ac:dyDescent="0.2">
      <c r="B1571" s="81">
        <v>41615</v>
      </c>
      <c r="C1571" s="24" t="s">
        <v>242</v>
      </c>
      <c r="D1571" s="25">
        <v>5</v>
      </c>
      <c r="E1571" s="25">
        <v>1</v>
      </c>
      <c r="F1571" s="28" t="s">
        <v>402</v>
      </c>
      <c r="G1571" s="2">
        <v>2.6</v>
      </c>
      <c r="H1571" s="65">
        <v>5.5</v>
      </c>
      <c r="I1571" s="27">
        <v>1.9</v>
      </c>
      <c r="J1571" s="26">
        <v>2</v>
      </c>
      <c r="K1571" s="64"/>
      <c r="L1571" s="6">
        <f t="shared" si="127"/>
        <v>1914.7589755087981</v>
      </c>
      <c r="M1571" s="6">
        <f t="shared" si="128"/>
        <v>2205.3069992537817</v>
      </c>
      <c r="N1571" s="74">
        <f t="shared" si="125"/>
        <v>290.54802374498354</v>
      </c>
      <c r="O1571" s="78">
        <f t="shared" si="126"/>
        <v>0.15174130397679836</v>
      </c>
    </row>
    <row r="1572" spans="2:15" x14ac:dyDescent="0.2">
      <c r="B1572" s="81">
        <v>41615</v>
      </c>
      <c r="C1572" s="24" t="s">
        <v>242</v>
      </c>
      <c r="D1572" s="25">
        <v>6</v>
      </c>
      <c r="E1572" s="25">
        <v>3</v>
      </c>
      <c r="F1572" s="28" t="s">
        <v>941</v>
      </c>
      <c r="G1572" s="2">
        <v>4.2</v>
      </c>
      <c r="H1572" s="65">
        <v>5.5</v>
      </c>
      <c r="I1572" s="27">
        <v>1.2</v>
      </c>
      <c r="J1572" s="26"/>
      <c r="K1572" s="64"/>
      <c r="L1572" s="6">
        <f t="shared" si="127"/>
        <v>1915.9589755087982</v>
      </c>
      <c r="M1572" s="6">
        <f t="shared" si="128"/>
        <v>2205.3069992537817</v>
      </c>
      <c r="N1572" s="74">
        <f t="shared" si="125"/>
        <v>289.34802374498349</v>
      </c>
      <c r="O1572" s="78">
        <f t="shared" si="126"/>
        <v>0.15101994742248842</v>
      </c>
    </row>
    <row r="1573" spans="2:15" x14ac:dyDescent="0.2">
      <c r="B1573" s="81">
        <v>41615</v>
      </c>
      <c r="C1573" s="24" t="s">
        <v>242</v>
      </c>
      <c r="D1573" s="25">
        <v>6</v>
      </c>
      <c r="E1573" s="25">
        <v>5</v>
      </c>
      <c r="F1573" s="28" t="s">
        <v>1277</v>
      </c>
      <c r="G1573" s="2">
        <v>5.2</v>
      </c>
      <c r="H1573" s="65">
        <v>11</v>
      </c>
      <c r="I1573" s="27">
        <v>1</v>
      </c>
      <c r="J1573" s="26">
        <v>2</v>
      </c>
      <c r="K1573" s="64"/>
      <c r="L1573" s="6">
        <f t="shared" si="127"/>
        <v>1916.9589755087982</v>
      </c>
      <c r="M1573" s="6">
        <f t="shared" si="128"/>
        <v>2205.3069992537817</v>
      </c>
      <c r="N1573" s="74">
        <f t="shared" si="125"/>
        <v>288.34802374498349</v>
      </c>
      <c r="O1573" s="78">
        <f t="shared" si="126"/>
        <v>0.15041950684857527</v>
      </c>
    </row>
    <row r="1574" spans="2:15" x14ac:dyDescent="0.2">
      <c r="B1574" s="81">
        <v>41615</v>
      </c>
      <c r="C1574" s="24" t="s">
        <v>242</v>
      </c>
      <c r="D1574" s="25">
        <v>6</v>
      </c>
      <c r="E1574" s="25">
        <v>2</v>
      </c>
      <c r="F1574" s="28" t="s">
        <v>1278</v>
      </c>
      <c r="G1574" s="2">
        <v>5.5</v>
      </c>
      <c r="H1574" s="65">
        <v>7</v>
      </c>
      <c r="I1574" s="27">
        <v>0.9</v>
      </c>
      <c r="J1574" s="26"/>
      <c r="K1574" s="64"/>
      <c r="L1574" s="6">
        <f t="shared" si="127"/>
        <v>1917.8589755087983</v>
      </c>
      <c r="M1574" s="6">
        <f t="shared" si="128"/>
        <v>2205.3069992537817</v>
      </c>
      <c r="N1574" s="74">
        <f t="shared" si="125"/>
        <v>287.4480237449834</v>
      </c>
      <c r="O1574" s="78">
        <f t="shared" si="126"/>
        <v>0.14987964569643339</v>
      </c>
    </row>
    <row r="1575" spans="2:15" x14ac:dyDescent="0.2">
      <c r="B1575" s="81">
        <v>41615</v>
      </c>
      <c r="C1575" s="24" t="s">
        <v>58</v>
      </c>
      <c r="D1575" s="25">
        <v>5</v>
      </c>
      <c r="E1575" s="25">
        <v>10</v>
      </c>
      <c r="F1575" s="28" t="s">
        <v>1279</v>
      </c>
      <c r="G1575" s="2">
        <v>4.2</v>
      </c>
      <c r="H1575" s="65">
        <v>5</v>
      </c>
      <c r="I1575" s="27">
        <v>1.2</v>
      </c>
      <c r="J1575" s="26"/>
      <c r="K1575" s="64"/>
      <c r="L1575" s="6">
        <f t="shared" si="127"/>
        <v>1919.0589755087983</v>
      </c>
      <c r="M1575" s="6">
        <f t="shared" si="128"/>
        <v>2205.3069992537817</v>
      </c>
      <c r="N1575" s="74">
        <f t="shared" si="125"/>
        <v>286.24802374498336</v>
      </c>
      <c r="O1575" s="78">
        <f t="shared" si="126"/>
        <v>0.14916061851048151</v>
      </c>
    </row>
    <row r="1576" spans="2:15" x14ac:dyDescent="0.2">
      <c r="B1576" s="81">
        <v>41615</v>
      </c>
      <c r="C1576" s="24" t="s">
        <v>58</v>
      </c>
      <c r="D1576" s="25">
        <v>5</v>
      </c>
      <c r="E1576" s="25">
        <v>4</v>
      </c>
      <c r="F1576" s="28" t="s">
        <v>1280</v>
      </c>
      <c r="G1576" s="2">
        <v>4.9000000000000004</v>
      </c>
      <c r="H1576" s="65">
        <v>15</v>
      </c>
      <c r="I1576" s="27">
        <v>1</v>
      </c>
      <c r="J1576" s="26"/>
      <c r="K1576" s="64"/>
      <c r="L1576" s="6">
        <f t="shared" si="127"/>
        <v>1920.0589755087983</v>
      </c>
      <c r="M1576" s="6">
        <f t="shared" si="128"/>
        <v>2205.3069992537817</v>
      </c>
      <c r="N1576" s="74">
        <f t="shared" si="125"/>
        <v>285.24802374498336</v>
      </c>
      <c r="O1576" s="78">
        <f t="shared" si="126"/>
        <v>0.14856211573886433</v>
      </c>
    </row>
    <row r="1577" spans="2:15" x14ac:dyDescent="0.2">
      <c r="B1577" s="81">
        <v>41615</v>
      </c>
      <c r="C1577" s="24" t="s">
        <v>58</v>
      </c>
      <c r="D1577" s="25">
        <v>5</v>
      </c>
      <c r="E1577" s="25">
        <v>7</v>
      </c>
      <c r="F1577" s="28" t="s">
        <v>1281</v>
      </c>
      <c r="G1577" s="2">
        <v>5.6</v>
      </c>
      <c r="H1577" s="65">
        <v>12</v>
      </c>
      <c r="I1577" s="27">
        <v>0.9</v>
      </c>
      <c r="J1577" s="26">
        <v>3</v>
      </c>
      <c r="K1577" s="64"/>
      <c r="L1577" s="6">
        <f t="shared" si="127"/>
        <v>1920.9589755087984</v>
      </c>
      <c r="M1577" s="6">
        <f t="shared" si="128"/>
        <v>2205.3069992537817</v>
      </c>
      <c r="N1577" s="74">
        <f t="shared" si="125"/>
        <v>284.34802374498327</v>
      </c>
      <c r="O1577" s="78">
        <f t="shared" si="126"/>
        <v>0.14802399601983635</v>
      </c>
    </row>
    <row r="1578" spans="2:15" x14ac:dyDescent="0.2">
      <c r="B1578" s="81">
        <v>41615</v>
      </c>
      <c r="C1578" s="24" t="s">
        <v>126</v>
      </c>
      <c r="D1578" s="25">
        <v>6</v>
      </c>
      <c r="E1578" s="25">
        <v>9</v>
      </c>
      <c r="F1578" s="28" t="s">
        <v>1213</v>
      </c>
      <c r="G1578" s="2">
        <v>4.7</v>
      </c>
      <c r="H1578" s="65">
        <v>7</v>
      </c>
      <c r="I1578" s="27">
        <v>1.1000000000000001</v>
      </c>
      <c r="J1578" s="26"/>
      <c r="K1578" s="64"/>
      <c r="L1578" s="6">
        <f t="shared" si="127"/>
        <v>1922.0589755087983</v>
      </c>
      <c r="M1578" s="6">
        <f t="shared" si="128"/>
        <v>2205.3069992537817</v>
      </c>
      <c r="N1578" s="74">
        <f t="shared" si="125"/>
        <v>283.24802374498336</v>
      </c>
      <c r="O1578" s="78">
        <f t="shared" si="126"/>
        <v>0.14736697851323904</v>
      </c>
    </row>
    <row r="1579" spans="2:15" x14ac:dyDescent="0.2">
      <c r="B1579" s="81">
        <v>41615</v>
      </c>
      <c r="C1579" s="24" t="s">
        <v>126</v>
      </c>
      <c r="D1579" s="25">
        <v>6</v>
      </c>
      <c r="E1579" s="25">
        <v>1</v>
      </c>
      <c r="F1579" s="28" t="s">
        <v>863</v>
      </c>
      <c r="G1579" s="2">
        <v>4.8</v>
      </c>
      <c r="H1579" s="65">
        <v>5.5</v>
      </c>
      <c r="I1579" s="27">
        <v>1</v>
      </c>
      <c r="J1579" s="26">
        <v>1</v>
      </c>
      <c r="K1579" s="64">
        <v>5.5</v>
      </c>
      <c r="L1579" s="6">
        <f t="shared" si="127"/>
        <v>1923.0589755087983</v>
      </c>
      <c r="M1579" s="6">
        <f t="shared" si="128"/>
        <v>2210.8069992537817</v>
      </c>
      <c r="N1579" s="74">
        <f t="shared" si="125"/>
        <v>287.74802374498336</v>
      </c>
      <c r="O1579" s="78">
        <f t="shared" si="126"/>
        <v>0.14963036880803496</v>
      </c>
    </row>
    <row r="1580" spans="2:15" x14ac:dyDescent="0.2">
      <c r="B1580" s="81">
        <v>41615</v>
      </c>
      <c r="C1580" s="24" t="s">
        <v>58</v>
      </c>
      <c r="D1580" s="25">
        <v>6</v>
      </c>
      <c r="E1580" s="25">
        <v>6</v>
      </c>
      <c r="F1580" s="28" t="s">
        <v>1282</v>
      </c>
      <c r="G1580" s="2">
        <v>5.3</v>
      </c>
      <c r="H1580" s="65">
        <v>8</v>
      </c>
      <c r="I1580" s="27">
        <v>0.9</v>
      </c>
      <c r="J1580" s="26"/>
      <c r="K1580" s="64"/>
      <c r="L1580" s="6">
        <f t="shared" si="127"/>
        <v>1923.9589755087984</v>
      </c>
      <c r="M1580" s="6">
        <f t="shared" si="128"/>
        <v>2210.8069992537817</v>
      </c>
      <c r="N1580" s="74">
        <f t="shared" si="125"/>
        <v>286.84802374498327</v>
      </c>
      <c r="O1580" s="78">
        <f t="shared" si="126"/>
        <v>0.14909258845767498</v>
      </c>
    </row>
    <row r="1581" spans="2:15" x14ac:dyDescent="0.2">
      <c r="B1581" s="81">
        <v>41615</v>
      </c>
      <c r="C1581" s="24" t="s">
        <v>126</v>
      </c>
      <c r="D1581" s="25">
        <v>7</v>
      </c>
      <c r="E1581" s="25">
        <v>8</v>
      </c>
      <c r="F1581" s="28" t="s">
        <v>1283</v>
      </c>
      <c r="G1581" s="2">
        <v>3.2</v>
      </c>
      <c r="H1581" s="65">
        <v>4.5</v>
      </c>
      <c r="I1581" s="27">
        <v>1.6</v>
      </c>
      <c r="J1581" s="26">
        <v>3</v>
      </c>
      <c r="K1581" s="64"/>
      <c r="L1581" s="6">
        <f t="shared" si="127"/>
        <v>1925.5589755087983</v>
      </c>
      <c r="M1581" s="6">
        <f t="shared" si="128"/>
        <v>2210.8069992537817</v>
      </c>
      <c r="N1581" s="74">
        <f t="shared" si="125"/>
        <v>285.24802374498336</v>
      </c>
      <c r="O1581" s="78">
        <f t="shared" si="126"/>
        <v>0.14813777576955861</v>
      </c>
    </row>
    <row r="1582" spans="2:15" x14ac:dyDescent="0.2">
      <c r="B1582" s="81">
        <v>41615</v>
      </c>
      <c r="C1582" s="24" t="s">
        <v>126</v>
      </c>
      <c r="D1582" s="25">
        <v>7</v>
      </c>
      <c r="E1582" s="25">
        <v>3</v>
      </c>
      <c r="F1582" s="28" t="s">
        <v>1284</v>
      </c>
      <c r="G1582" s="2">
        <v>4.7</v>
      </c>
      <c r="H1582" s="65">
        <v>5</v>
      </c>
      <c r="I1582" s="27">
        <v>1.1000000000000001</v>
      </c>
      <c r="J1582" s="26">
        <v>1</v>
      </c>
      <c r="K1582" s="64">
        <v>5.5</v>
      </c>
      <c r="L1582" s="6">
        <f t="shared" si="127"/>
        <v>1926.6589755087982</v>
      </c>
      <c r="M1582" s="6">
        <f t="shared" si="128"/>
        <v>2216.3069992537817</v>
      </c>
      <c r="N1582" s="74">
        <f t="shared" si="125"/>
        <v>289.64802374498345</v>
      </c>
      <c r="O1582" s="78">
        <f t="shared" si="126"/>
        <v>0.1503369446419506</v>
      </c>
    </row>
    <row r="1583" spans="2:15" x14ac:dyDescent="0.2">
      <c r="B1583" s="81">
        <v>41615</v>
      </c>
      <c r="C1583" s="24" t="s">
        <v>242</v>
      </c>
      <c r="D1583" s="25">
        <v>8</v>
      </c>
      <c r="E1583" s="25">
        <v>9</v>
      </c>
      <c r="F1583" s="28" t="s">
        <v>1285</v>
      </c>
      <c r="G1583" s="2">
        <v>5.8</v>
      </c>
      <c r="H1583" s="65">
        <v>7.5</v>
      </c>
      <c r="I1583" s="27">
        <v>0.9</v>
      </c>
      <c r="J1583" s="26">
        <v>2</v>
      </c>
      <c r="K1583" s="64"/>
      <c r="L1583" s="6">
        <f t="shared" si="127"/>
        <v>1927.5589755087983</v>
      </c>
      <c r="M1583" s="6">
        <f t="shared" si="128"/>
        <v>2216.3069992537817</v>
      </c>
      <c r="N1583" s="74">
        <f t="shared" si="125"/>
        <v>288.74802374498336</v>
      </c>
      <c r="O1583" s="78">
        <f t="shared" si="126"/>
        <v>0.14979983876693861</v>
      </c>
    </row>
    <row r="1584" spans="2:15" x14ac:dyDescent="0.2">
      <c r="B1584" s="81">
        <v>41615</v>
      </c>
      <c r="C1584" s="24" t="s">
        <v>58</v>
      </c>
      <c r="D1584" s="25">
        <v>7</v>
      </c>
      <c r="E1584" s="25">
        <v>3</v>
      </c>
      <c r="F1584" s="28" t="s">
        <v>1215</v>
      </c>
      <c r="G1584" s="2">
        <v>5.0999999999999996</v>
      </c>
      <c r="H1584" s="65">
        <v>9</v>
      </c>
      <c r="I1584" s="27">
        <v>1</v>
      </c>
      <c r="J1584" s="26">
        <v>2</v>
      </c>
      <c r="K1584" s="64"/>
      <c r="L1584" s="6">
        <f t="shared" si="127"/>
        <v>1928.5589755087983</v>
      </c>
      <c r="M1584" s="6">
        <f t="shared" si="128"/>
        <v>2216.3069992537817</v>
      </c>
      <c r="N1584" s="74">
        <f t="shared" si="125"/>
        <v>287.74802374498336</v>
      </c>
      <c r="O1584" s="78">
        <f t="shared" si="126"/>
        <v>0.14920364240822284</v>
      </c>
    </row>
    <row r="1585" spans="2:15" x14ac:dyDescent="0.2">
      <c r="B1585" s="81">
        <v>41615</v>
      </c>
      <c r="C1585" s="24" t="s">
        <v>126</v>
      </c>
      <c r="D1585" s="25">
        <v>8</v>
      </c>
      <c r="E1585" s="25">
        <v>4</v>
      </c>
      <c r="F1585" s="28" t="s">
        <v>1286</v>
      </c>
      <c r="G1585" s="2">
        <v>5.9</v>
      </c>
      <c r="H1585" s="65">
        <v>11</v>
      </c>
      <c r="I1585" s="27">
        <v>0.8</v>
      </c>
      <c r="J1585" s="26"/>
      <c r="K1585" s="64"/>
      <c r="L1585" s="6">
        <f t="shared" si="127"/>
        <v>1929.3589755087983</v>
      </c>
      <c r="M1585" s="6">
        <f t="shared" si="128"/>
        <v>2216.3069992537817</v>
      </c>
      <c r="N1585" s="74">
        <f t="shared" si="125"/>
        <v>286.9480237449834</v>
      </c>
      <c r="O1585" s="78">
        <f t="shared" si="126"/>
        <v>0.14872713029948784</v>
      </c>
    </row>
    <row r="1586" spans="2:15" x14ac:dyDescent="0.2">
      <c r="B1586" s="81">
        <v>41615</v>
      </c>
      <c r="C1586" s="24" t="s">
        <v>19</v>
      </c>
      <c r="D1586" s="25">
        <v>8</v>
      </c>
      <c r="E1586" s="25">
        <v>7</v>
      </c>
      <c r="F1586" s="28" t="s">
        <v>1287</v>
      </c>
      <c r="G1586" s="2">
        <v>2</v>
      </c>
      <c r="H1586" s="65">
        <v>11</v>
      </c>
      <c r="I1586" s="27">
        <v>2.5</v>
      </c>
      <c r="J1586" s="26">
        <v>3</v>
      </c>
      <c r="K1586" s="64"/>
      <c r="L1586" s="6">
        <f t="shared" si="127"/>
        <v>1931.8589755087983</v>
      </c>
      <c r="M1586" s="6">
        <f t="shared" si="128"/>
        <v>2216.3069992537817</v>
      </c>
      <c r="N1586" s="74">
        <f t="shared" si="125"/>
        <v>284.4480237449834</v>
      </c>
      <c r="O1586" s="78">
        <f t="shared" si="126"/>
        <v>0.14724057363973353</v>
      </c>
    </row>
    <row r="1587" spans="2:15" x14ac:dyDescent="0.2">
      <c r="B1587" s="81">
        <v>41615</v>
      </c>
      <c r="C1587" s="24" t="s">
        <v>19</v>
      </c>
      <c r="D1587" s="25">
        <v>8</v>
      </c>
      <c r="E1587" s="25">
        <v>10</v>
      </c>
      <c r="F1587" s="28" t="s">
        <v>1288</v>
      </c>
      <c r="G1587" s="2">
        <v>5.7</v>
      </c>
      <c r="H1587" s="65">
        <v>13</v>
      </c>
      <c r="I1587" s="27">
        <v>0.9</v>
      </c>
      <c r="J1587" s="26"/>
      <c r="K1587" s="64"/>
      <c r="L1587" s="6">
        <f t="shared" si="127"/>
        <v>1932.7589755087984</v>
      </c>
      <c r="M1587" s="6">
        <f t="shared" si="128"/>
        <v>2216.3069992537817</v>
      </c>
      <c r="N1587" s="74">
        <f t="shared" si="125"/>
        <v>283.54802374498331</v>
      </c>
      <c r="O1587" s="78">
        <f t="shared" si="126"/>
        <v>0.146706354666049</v>
      </c>
    </row>
    <row r="1588" spans="2:15" x14ac:dyDescent="0.2">
      <c r="B1588" s="81">
        <v>41615</v>
      </c>
      <c r="C1588" s="24" t="s">
        <v>24</v>
      </c>
      <c r="D1588" s="25">
        <v>7</v>
      </c>
      <c r="E1588" s="25">
        <v>10</v>
      </c>
      <c r="F1588" s="28" t="s">
        <v>624</v>
      </c>
      <c r="G1588" s="2">
        <v>4.5999999999999996</v>
      </c>
      <c r="H1588" s="65">
        <v>5.5</v>
      </c>
      <c r="I1588" s="27">
        <v>1.1000000000000001</v>
      </c>
      <c r="J1588" s="26"/>
      <c r="K1588" s="64"/>
      <c r="L1588" s="6">
        <f t="shared" si="127"/>
        <v>1933.8589755087983</v>
      </c>
      <c r="M1588" s="6">
        <f t="shared" si="128"/>
        <v>2216.3069992537817</v>
      </c>
      <c r="N1588" s="74">
        <f t="shared" si="125"/>
        <v>282.4480237449834</v>
      </c>
      <c r="O1588" s="78">
        <f t="shared" si="126"/>
        <v>0.14605409563056237</v>
      </c>
    </row>
    <row r="1589" spans="2:15" x14ac:dyDescent="0.2">
      <c r="B1589" s="81">
        <v>41615</v>
      </c>
      <c r="C1589" s="24" t="s">
        <v>24</v>
      </c>
      <c r="D1589" s="25">
        <v>8</v>
      </c>
      <c r="E1589" s="25">
        <v>1</v>
      </c>
      <c r="F1589" s="28" t="s">
        <v>1289</v>
      </c>
      <c r="G1589" s="2">
        <v>3.4</v>
      </c>
      <c r="H1589" s="65">
        <v>3.6</v>
      </c>
      <c r="I1589" s="27">
        <v>1.5</v>
      </c>
      <c r="J1589" s="26">
        <v>2</v>
      </c>
      <c r="K1589" s="64"/>
      <c r="L1589" s="6">
        <f t="shared" si="127"/>
        <v>1935.3589755087983</v>
      </c>
      <c r="M1589" s="6">
        <f t="shared" si="128"/>
        <v>2216.3069992537817</v>
      </c>
      <c r="N1589" s="74">
        <f t="shared" si="125"/>
        <v>280.9480237449834</v>
      </c>
      <c r="O1589" s="78">
        <f t="shared" si="126"/>
        <v>0.14516584638832869</v>
      </c>
    </row>
    <row r="1590" spans="2:15" x14ac:dyDescent="0.2">
      <c r="B1590" s="81">
        <v>41619</v>
      </c>
      <c r="C1590" s="24" t="s">
        <v>126</v>
      </c>
      <c r="D1590" s="25">
        <v>2</v>
      </c>
      <c r="E1590" s="25">
        <v>1</v>
      </c>
      <c r="F1590" s="28" t="s">
        <v>1290</v>
      </c>
      <c r="G1590" s="2">
        <v>1.9</v>
      </c>
      <c r="H1590" s="65">
        <v>5</v>
      </c>
      <c r="I1590" s="41">
        <v>2.6</v>
      </c>
      <c r="J1590" s="26"/>
      <c r="K1590" s="64"/>
      <c r="L1590" s="6">
        <f t="shared" si="127"/>
        <v>1937.9589755087982</v>
      </c>
      <c r="M1590" s="6">
        <f t="shared" si="128"/>
        <v>2216.3069992537817</v>
      </c>
      <c r="N1590" s="74">
        <f t="shared" si="125"/>
        <v>278.34802374498349</v>
      </c>
      <c r="O1590" s="78">
        <f t="shared" si="126"/>
        <v>0.14362947165685233</v>
      </c>
    </row>
    <row r="1591" spans="2:15" x14ac:dyDescent="0.2">
      <c r="B1591" s="81">
        <v>41619</v>
      </c>
      <c r="C1591" s="24" t="s">
        <v>126</v>
      </c>
      <c r="D1591" s="25">
        <v>3</v>
      </c>
      <c r="E1591" s="25">
        <v>8</v>
      </c>
      <c r="F1591" s="28" t="s">
        <v>1291</v>
      </c>
      <c r="G1591" s="2">
        <v>2.2999999999999998</v>
      </c>
      <c r="H1591" s="65">
        <v>12</v>
      </c>
      <c r="I1591" s="41">
        <v>2.2000000000000002</v>
      </c>
      <c r="J1591" s="26">
        <v>1</v>
      </c>
      <c r="K1591" s="64">
        <v>26.400000000000002</v>
      </c>
      <c r="L1591" s="6">
        <f t="shared" si="127"/>
        <v>1940.1589755087982</v>
      </c>
      <c r="M1591" s="6">
        <f t="shared" si="128"/>
        <v>2242.7069992537818</v>
      </c>
      <c r="N1591" s="74">
        <f t="shared" si="125"/>
        <v>302.54802374498354</v>
      </c>
      <c r="O1591" s="78">
        <f t="shared" si="126"/>
        <v>0.15593981089391998</v>
      </c>
    </row>
    <row r="1592" spans="2:15" x14ac:dyDescent="0.2">
      <c r="B1592" s="81">
        <v>41619</v>
      </c>
      <c r="C1592" s="24" t="s">
        <v>58</v>
      </c>
      <c r="D1592" s="25">
        <v>4</v>
      </c>
      <c r="E1592" s="25">
        <v>1</v>
      </c>
      <c r="F1592" s="28" t="s">
        <v>348</v>
      </c>
      <c r="G1592" s="2">
        <v>2.5</v>
      </c>
      <c r="H1592" s="65">
        <v>7</v>
      </c>
      <c r="I1592" s="41">
        <v>2</v>
      </c>
      <c r="J1592" s="26">
        <v>2</v>
      </c>
      <c r="K1592" s="64"/>
      <c r="L1592" s="6">
        <f t="shared" si="127"/>
        <v>1942.1589755087982</v>
      </c>
      <c r="M1592" s="6">
        <f t="shared" si="128"/>
        <v>2242.7069992537818</v>
      </c>
      <c r="N1592" s="74">
        <f t="shared" si="125"/>
        <v>300.54802374498354</v>
      </c>
      <c r="O1592" s="78">
        <f t="shared" si="126"/>
        <v>0.15474944509434266</v>
      </c>
    </row>
    <row r="1593" spans="2:15" x14ac:dyDescent="0.2">
      <c r="B1593" s="81">
        <v>41619</v>
      </c>
      <c r="C1593" s="24" t="s">
        <v>75</v>
      </c>
      <c r="D1593" s="25">
        <v>4</v>
      </c>
      <c r="E1593" s="25">
        <v>7</v>
      </c>
      <c r="F1593" s="28" t="s">
        <v>1292</v>
      </c>
      <c r="G1593" s="2">
        <v>3</v>
      </c>
      <c r="H1593" s="65">
        <v>4.4000000000000004</v>
      </c>
      <c r="I1593" s="41">
        <v>1.7</v>
      </c>
      <c r="J1593" s="26"/>
      <c r="K1593" s="64"/>
      <c r="L1593" s="6">
        <f t="shared" si="127"/>
        <v>1943.8589755087983</v>
      </c>
      <c r="M1593" s="6">
        <f t="shared" si="128"/>
        <v>2242.7069992537818</v>
      </c>
      <c r="N1593" s="74">
        <f t="shared" si="125"/>
        <v>298.84802374498349</v>
      </c>
      <c r="O1593" s="78">
        <f t="shared" si="126"/>
        <v>0.15373956007624529</v>
      </c>
    </row>
    <row r="1594" spans="2:15" x14ac:dyDescent="0.2">
      <c r="B1594" s="81">
        <v>41619</v>
      </c>
      <c r="C1594" s="24" t="s">
        <v>75</v>
      </c>
      <c r="D1594" s="25">
        <v>4</v>
      </c>
      <c r="E1594" s="25">
        <v>1</v>
      </c>
      <c r="F1594" s="28" t="s">
        <v>502</v>
      </c>
      <c r="G1594" s="2">
        <v>5.8</v>
      </c>
      <c r="H1594" s="65">
        <v>19</v>
      </c>
      <c r="I1594" s="41">
        <v>0.9</v>
      </c>
      <c r="J1594" s="26">
        <v>2</v>
      </c>
      <c r="K1594" s="64"/>
      <c r="L1594" s="6">
        <f t="shared" si="127"/>
        <v>1944.7589755087984</v>
      </c>
      <c r="M1594" s="6">
        <f t="shared" si="128"/>
        <v>2242.7069992537818</v>
      </c>
      <c r="N1594" s="74">
        <f t="shared" si="125"/>
        <v>297.9480237449834</v>
      </c>
      <c r="O1594" s="78">
        <f t="shared" si="126"/>
        <v>0.15320562984779779</v>
      </c>
    </row>
    <row r="1595" spans="2:15" x14ac:dyDescent="0.2">
      <c r="B1595" s="81">
        <v>41619</v>
      </c>
      <c r="C1595" s="24" t="s">
        <v>126</v>
      </c>
      <c r="D1595" s="25">
        <v>6</v>
      </c>
      <c r="E1595" s="25">
        <v>9</v>
      </c>
      <c r="F1595" s="28" t="s">
        <v>1293</v>
      </c>
      <c r="G1595" s="2">
        <v>3.7</v>
      </c>
      <c r="H1595" s="65">
        <v>6.5</v>
      </c>
      <c r="I1595" s="41">
        <v>1.4</v>
      </c>
      <c r="J1595" s="26"/>
      <c r="K1595" s="64"/>
      <c r="L1595" s="6">
        <f t="shared" si="127"/>
        <v>1946.1589755087984</v>
      </c>
      <c r="M1595" s="6">
        <f t="shared" si="128"/>
        <v>2242.7069992537818</v>
      </c>
      <c r="N1595" s="74">
        <f t="shared" si="125"/>
        <v>296.54802374498331</v>
      </c>
      <c r="O1595" s="78">
        <f t="shared" si="126"/>
        <v>0.15237605328077303</v>
      </c>
    </row>
    <row r="1596" spans="2:15" x14ac:dyDescent="0.2">
      <c r="B1596" s="81">
        <v>41619</v>
      </c>
      <c r="C1596" s="24" t="s">
        <v>126</v>
      </c>
      <c r="D1596" s="25">
        <v>6</v>
      </c>
      <c r="E1596" s="25">
        <v>12</v>
      </c>
      <c r="F1596" s="28" t="s">
        <v>1294</v>
      </c>
      <c r="G1596" s="2">
        <v>5.4</v>
      </c>
      <c r="H1596" s="65">
        <v>5.5</v>
      </c>
      <c r="I1596" s="41">
        <v>0.9</v>
      </c>
      <c r="J1596" s="26">
        <v>2</v>
      </c>
      <c r="K1596" s="64"/>
      <c r="L1596" s="6">
        <f t="shared" si="127"/>
        <v>1947.0589755087985</v>
      </c>
      <c r="M1596" s="6">
        <f t="shared" si="128"/>
        <v>2242.7069992537818</v>
      </c>
      <c r="N1596" s="74">
        <f t="shared" si="125"/>
        <v>295.64802374498322</v>
      </c>
      <c r="O1596" s="78">
        <f t="shared" si="126"/>
        <v>0.15184338402884048</v>
      </c>
    </row>
    <row r="1597" spans="2:15" x14ac:dyDescent="0.2">
      <c r="B1597" s="81">
        <v>41619</v>
      </c>
      <c r="C1597" s="24" t="s">
        <v>75</v>
      </c>
      <c r="D1597" s="25">
        <v>5</v>
      </c>
      <c r="E1597" s="25">
        <v>2</v>
      </c>
      <c r="F1597" s="28" t="s">
        <v>1295</v>
      </c>
      <c r="G1597" s="2">
        <v>2.2000000000000002</v>
      </c>
      <c r="H1597" s="65">
        <v>5.5</v>
      </c>
      <c r="I1597" s="41">
        <v>2.2999999999999998</v>
      </c>
      <c r="J1597" s="26"/>
      <c r="K1597" s="64"/>
      <c r="L1597" s="6">
        <f t="shared" si="127"/>
        <v>1949.3589755087985</v>
      </c>
      <c r="M1597" s="6">
        <f t="shared" si="128"/>
        <v>2242.7069992537818</v>
      </c>
      <c r="N1597" s="74">
        <f t="shared" si="125"/>
        <v>293.34802374498327</v>
      </c>
      <c r="O1597" s="78">
        <f t="shared" si="126"/>
        <v>0.15048435276956471</v>
      </c>
    </row>
    <row r="1598" spans="2:15" x14ac:dyDescent="0.2">
      <c r="B1598" s="81">
        <v>41619</v>
      </c>
      <c r="C1598" s="24" t="s">
        <v>126</v>
      </c>
      <c r="D1598" s="25">
        <v>7</v>
      </c>
      <c r="E1598" s="25">
        <v>6</v>
      </c>
      <c r="F1598" s="28" t="s">
        <v>1296</v>
      </c>
      <c r="G1598" s="2">
        <v>3</v>
      </c>
      <c r="H1598" s="65">
        <v>4.8</v>
      </c>
      <c r="I1598" s="41">
        <v>1.7</v>
      </c>
      <c r="J1598" s="26">
        <v>1</v>
      </c>
      <c r="K1598" s="64">
        <v>8.16</v>
      </c>
      <c r="L1598" s="6">
        <f t="shared" si="127"/>
        <v>1951.0589755087985</v>
      </c>
      <c r="M1598" s="6">
        <f t="shared" si="128"/>
        <v>2250.8669992537816</v>
      </c>
      <c r="N1598" s="74">
        <f t="shared" si="125"/>
        <v>299.80802374498307</v>
      </c>
      <c r="O1598" s="78">
        <f t="shared" si="126"/>
        <v>0.15366425490382674</v>
      </c>
    </row>
    <row r="1599" spans="2:15" x14ac:dyDescent="0.2">
      <c r="B1599" s="81">
        <v>41619</v>
      </c>
      <c r="C1599" s="24" t="s">
        <v>24</v>
      </c>
      <c r="D1599" s="25">
        <v>3</v>
      </c>
      <c r="E1599" s="25">
        <v>7</v>
      </c>
      <c r="F1599" s="28" t="s">
        <v>1297</v>
      </c>
      <c r="G1599" s="2">
        <v>3</v>
      </c>
      <c r="H1599" s="65">
        <v>4.2</v>
      </c>
      <c r="I1599" s="41">
        <v>1.7</v>
      </c>
      <c r="J1599" s="26">
        <v>3</v>
      </c>
      <c r="K1599" s="64"/>
      <c r="L1599" s="6">
        <f t="shared" si="127"/>
        <v>1952.7589755087986</v>
      </c>
      <c r="M1599" s="6">
        <f t="shared" si="128"/>
        <v>2250.8669992537816</v>
      </c>
      <c r="N1599" s="74">
        <f t="shared" si="125"/>
        <v>298.10802374498303</v>
      </c>
      <c r="O1599" s="78">
        <f t="shared" si="126"/>
        <v>0.15265991731893583</v>
      </c>
    </row>
    <row r="1600" spans="2:15" x14ac:dyDescent="0.2">
      <c r="B1600" s="81">
        <v>41619</v>
      </c>
      <c r="C1600" s="24" t="s">
        <v>24</v>
      </c>
      <c r="D1600" s="25">
        <v>3</v>
      </c>
      <c r="E1600" s="25">
        <v>5</v>
      </c>
      <c r="F1600" s="28" t="s">
        <v>1298</v>
      </c>
      <c r="G1600" s="2">
        <v>4.8</v>
      </c>
      <c r="H1600" s="65">
        <v>5</v>
      </c>
      <c r="I1600" s="41">
        <v>1</v>
      </c>
      <c r="J1600" s="26">
        <v>1</v>
      </c>
      <c r="K1600" s="64">
        <v>5</v>
      </c>
      <c r="L1600" s="6">
        <f t="shared" si="127"/>
        <v>1953.7589755087986</v>
      </c>
      <c r="M1600" s="6">
        <f t="shared" si="128"/>
        <v>2255.8669992537816</v>
      </c>
      <c r="N1600" s="74">
        <f t="shared" si="125"/>
        <v>302.10802374498303</v>
      </c>
      <c r="O1600" s="78">
        <f t="shared" si="126"/>
        <v>0.15462911624823525</v>
      </c>
    </row>
    <row r="1601" spans="2:15" x14ac:dyDescent="0.2">
      <c r="B1601" s="81">
        <v>41619</v>
      </c>
      <c r="C1601" s="24" t="s">
        <v>75</v>
      </c>
      <c r="D1601" s="25">
        <v>7</v>
      </c>
      <c r="E1601" s="25">
        <v>6</v>
      </c>
      <c r="F1601" s="28" t="s">
        <v>200</v>
      </c>
      <c r="G1601" s="2">
        <v>4.0999999999999996</v>
      </c>
      <c r="H1601" s="65">
        <v>10</v>
      </c>
      <c r="I1601" s="41">
        <v>1.2</v>
      </c>
      <c r="J1601" s="26"/>
      <c r="K1601" s="64"/>
      <c r="L1601" s="6">
        <f t="shared" si="127"/>
        <v>1954.9589755087986</v>
      </c>
      <c r="M1601" s="6">
        <f t="shared" si="128"/>
        <v>2255.8669992537816</v>
      </c>
      <c r="N1601" s="74">
        <f t="shared" si="125"/>
        <v>300.90802374498298</v>
      </c>
      <c r="O1601" s="78">
        <f t="shared" si="126"/>
        <v>0.15392037762156544</v>
      </c>
    </row>
    <row r="1602" spans="2:15" x14ac:dyDescent="0.2">
      <c r="B1602" s="81">
        <v>41619</v>
      </c>
      <c r="C1602" s="24" t="s">
        <v>75</v>
      </c>
      <c r="D1602" s="25">
        <v>7</v>
      </c>
      <c r="E1602" s="25">
        <v>11</v>
      </c>
      <c r="F1602" s="28" t="s">
        <v>1299</v>
      </c>
      <c r="G1602" s="2">
        <v>5.4</v>
      </c>
      <c r="H1602" s="65">
        <v>12</v>
      </c>
      <c r="I1602" s="41">
        <v>0.9</v>
      </c>
      <c r="J1602" s="26">
        <v>1</v>
      </c>
      <c r="K1602" s="64">
        <v>10.8</v>
      </c>
      <c r="L1602" s="6">
        <f t="shared" si="127"/>
        <v>1955.8589755087987</v>
      </c>
      <c r="M1602" s="6">
        <f t="shared" si="128"/>
        <v>2266.6669992537818</v>
      </c>
      <c r="N1602" s="74">
        <f t="shared" si="125"/>
        <v>310.80802374498307</v>
      </c>
      <c r="O1602" s="78">
        <f t="shared" si="126"/>
        <v>0.15891126489021493</v>
      </c>
    </row>
    <row r="1603" spans="2:15" x14ac:dyDescent="0.2">
      <c r="B1603" s="81">
        <v>41619</v>
      </c>
      <c r="C1603" s="24" t="s">
        <v>58</v>
      </c>
      <c r="D1603" s="25">
        <v>8</v>
      </c>
      <c r="E1603" s="25">
        <v>6</v>
      </c>
      <c r="F1603" s="28" t="s">
        <v>1300</v>
      </c>
      <c r="G1603" s="2">
        <v>5</v>
      </c>
      <c r="H1603" s="65">
        <v>8</v>
      </c>
      <c r="I1603" s="41">
        <v>1</v>
      </c>
      <c r="J1603" s="26"/>
      <c r="K1603" s="64"/>
      <c r="L1603" s="6">
        <f t="shared" si="127"/>
        <v>1956.8589755087987</v>
      </c>
      <c r="M1603" s="6">
        <f t="shared" si="128"/>
        <v>2266.6669992537818</v>
      </c>
      <c r="N1603" s="74">
        <f t="shared" si="125"/>
        <v>309.80802374498307</v>
      </c>
      <c r="O1603" s="78">
        <f t="shared" si="126"/>
        <v>0.15831903454587501</v>
      </c>
    </row>
    <row r="1604" spans="2:15" x14ac:dyDescent="0.2">
      <c r="B1604" s="81">
        <v>41619</v>
      </c>
      <c r="C1604" s="24" t="s">
        <v>58</v>
      </c>
      <c r="D1604" s="25">
        <v>8</v>
      </c>
      <c r="E1604" s="25">
        <v>1</v>
      </c>
      <c r="F1604" s="28" t="s">
        <v>1301</v>
      </c>
      <c r="G1604" s="2">
        <v>5.6</v>
      </c>
      <c r="H1604" s="65">
        <v>8.5</v>
      </c>
      <c r="I1604" s="41">
        <v>0.9</v>
      </c>
      <c r="J1604" s="26"/>
      <c r="K1604" s="64"/>
      <c r="L1604" s="6">
        <f t="shared" si="127"/>
        <v>1957.7589755087988</v>
      </c>
      <c r="M1604" s="6">
        <f t="shared" si="128"/>
        <v>2266.6669992537818</v>
      </c>
      <c r="N1604" s="74">
        <f t="shared" ref="N1604:N1667" si="129">M1604-L1604</f>
        <v>308.90802374498298</v>
      </c>
      <c r="O1604" s="78">
        <f t="shared" ref="O1604:O1667" si="130">N1604/L1604</f>
        <v>0.1577865445181787</v>
      </c>
    </row>
    <row r="1605" spans="2:15" x14ac:dyDescent="0.2">
      <c r="B1605" s="81">
        <v>41619</v>
      </c>
      <c r="C1605" s="24" t="s">
        <v>24</v>
      </c>
      <c r="D1605" s="25">
        <v>4</v>
      </c>
      <c r="E1605" s="25">
        <v>1</v>
      </c>
      <c r="F1605" s="28" t="s">
        <v>1302</v>
      </c>
      <c r="G1605" s="2">
        <v>3.5</v>
      </c>
      <c r="H1605" s="65">
        <v>4.5999999999999996</v>
      </c>
      <c r="I1605" s="41">
        <v>1.4</v>
      </c>
      <c r="J1605" s="26"/>
      <c r="K1605" s="64"/>
      <c r="L1605" s="6">
        <f t="shared" ref="L1605:L1668" si="131">L1604+I1605</f>
        <v>1959.1589755087989</v>
      </c>
      <c r="M1605" s="6">
        <f t="shared" ref="M1605:M1668" si="132">M1604+K1605</f>
        <v>2266.6669992537818</v>
      </c>
      <c r="N1605" s="74">
        <f t="shared" si="129"/>
        <v>307.50802374498289</v>
      </c>
      <c r="O1605" s="78">
        <f t="shared" si="130"/>
        <v>0.15695919912018483</v>
      </c>
    </row>
    <row r="1606" spans="2:15" x14ac:dyDescent="0.2">
      <c r="B1606" s="81">
        <v>41619</v>
      </c>
      <c r="C1606" s="24" t="s">
        <v>24</v>
      </c>
      <c r="D1606" s="25">
        <v>5</v>
      </c>
      <c r="E1606" s="25">
        <v>5</v>
      </c>
      <c r="F1606" s="28" t="s">
        <v>1303</v>
      </c>
      <c r="G1606" s="2">
        <v>3.5</v>
      </c>
      <c r="H1606" s="65">
        <v>11.5</v>
      </c>
      <c r="I1606" s="41">
        <v>1.4</v>
      </c>
      <c r="J1606" s="26"/>
      <c r="K1606" s="64"/>
      <c r="L1606" s="6">
        <f t="shared" si="131"/>
        <v>1960.558975508799</v>
      </c>
      <c r="M1606" s="6">
        <f t="shared" si="132"/>
        <v>2266.6669992537818</v>
      </c>
      <c r="N1606" s="74">
        <f t="shared" si="129"/>
        <v>306.1080237449828</v>
      </c>
      <c r="O1606" s="78">
        <f t="shared" si="130"/>
        <v>0.15613303530721001</v>
      </c>
    </row>
    <row r="1607" spans="2:15" x14ac:dyDescent="0.2">
      <c r="B1607" s="81">
        <v>41619</v>
      </c>
      <c r="C1607" s="24" t="s">
        <v>24</v>
      </c>
      <c r="D1607" s="25">
        <v>6</v>
      </c>
      <c r="E1607" s="25">
        <v>9</v>
      </c>
      <c r="F1607" s="28" t="s">
        <v>1304</v>
      </c>
      <c r="G1607" s="2">
        <v>4.7</v>
      </c>
      <c r="H1607" s="65">
        <v>4.8</v>
      </c>
      <c r="I1607" s="41">
        <v>1.1000000000000001</v>
      </c>
      <c r="J1607" s="26">
        <v>1</v>
      </c>
      <c r="K1607" s="64">
        <v>5.28</v>
      </c>
      <c r="L1607" s="6">
        <f t="shared" si="131"/>
        <v>1961.6589755087989</v>
      </c>
      <c r="M1607" s="6">
        <f t="shared" si="132"/>
        <v>2271.946999253782</v>
      </c>
      <c r="N1607" s="74">
        <f t="shared" si="129"/>
        <v>310.28802374498309</v>
      </c>
      <c r="O1607" s="78">
        <f t="shared" si="130"/>
        <v>0.15817633320516536</v>
      </c>
    </row>
    <row r="1608" spans="2:15" x14ac:dyDescent="0.2">
      <c r="B1608" s="81">
        <v>41619</v>
      </c>
      <c r="C1608" s="24" t="s">
        <v>24</v>
      </c>
      <c r="D1608" s="25">
        <v>6</v>
      </c>
      <c r="E1608" s="25">
        <v>1</v>
      </c>
      <c r="F1608" s="28" t="s">
        <v>1133</v>
      </c>
      <c r="G1608" s="2">
        <v>4.8</v>
      </c>
      <c r="H1608" s="65">
        <v>7.5</v>
      </c>
      <c r="I1608" s="41">
        <v>1</v>
      </c>
      <c r="J1608" s="26"/>
      <c r="K1608" s="64"/>
      <c r="L1608" s="6">
        <f t="shared" si="131"/>
        <v>1962.6589755087989</v>
      </c>
      <c r="M1608" s="6">
        <f t="shared" si="132"/>
        <v>2271.946999253782</v>
      </c>
      <c r="N1608" s="74">
        <f t="shared" si="129"/>
        <v>309.28802374498309</v>
      </c>
      <c r="O1608" s="78">
        <f t="shared" si="130"/>
        <v>0.15758622746205994</v>
      </c>
    </row>
    <row r="1609" spans="2:15" x14ac:dyDescent="0.2">
      <c r="B1609" s="81">
        <v>41619</v>
      </c>
      <c r="C1609" s="24" t="s">
        <v>24</v>
      </c>
      <c r="D1609" s="25">
        <v>7</v>
      </c>
      <c r="E1609" s="25">
        <v>1</v>
      </c>
      <c r="F1609" s="28" t="s">
        <v>1169</v>
      </c>
      <c r="G1609" s="2">
        <v>5.6</v>
      </c>
      <c r="H1609" s="65">
        <v>14</v>
      </c>
      <c r="I1609" s="41">
        <v>0.9</v>
      </c>
      <c r="J1609" s="26"/>
      <c r="K1609" s="64"/>
      <c r="L1609" s="6">
        <f t="shared" si="131"/>
        <v>1963.558975508799</v>
      </c>
      <c r="M1609" s="6">
        <f t="shared" si="132"/>
        <v>2271.946999253782</v>
      </c>
      <c r="N1609" s="74">
        <f t="shared" si="129"/>
        <v>308.388023744983</v>
      </c>
      <c r="O1609" s="78">
        <f t="shared" si="130"/>
        <v>0.15705564619726955</v>
      </c>
    </row>
    <row r="1610" spans="2:15" x14ac:dyDescent="0.2">
      <c r="B1610" s="81">
        <v>41619</v>
      </c>
      <c r="C1610" s="24" t="s">
        <v>24</v>
      </c>
      <c r="D1610" s="25">
        <v>8</v>
      </c>
      <c r="E1610" s="25">
        <v>5</v>
      </c>
      <c r="F1610" s="28" t="s">
        <v>1305</v>
      </c>
      <c r="G1610" s="2">
        <v>3.7</v>
      </c>
      <c r="H1610" s="65">
        <v>7</v>
      </c>
      <c r="I1610" s="41">
        <v>1.4</v>
      </c>
      <c r="J1610" s="26"/>
      <c r="K1610" s="64"/>
      <c r="L1610" s="6">
        <f t="shared" si="131"/>
        <v>1964.9589755087991</v>
      </c>
      <c r="M1610" s="6">
        <f t="shared" si="132"/>
        <v>2271.946999253782</v>
      </c>
      <c r="N1610" s="74">
        <f t="shared" si="129"/>
        <v>306.98802374498291</v>
      </c>
      <c r="O1610" s="78">
        <f t="shared" si="130"/>
        <v>0.15623126364024603</v>
      </c>
    </row>
    <row r="1611" spans="2:15" x14ac:dyDescent="0.2">
      <c r="B1611" s="81">
        <v>41619</v>
      </c>
      <c r="C1611" s="24" t="s">
        <v>24</v>
      </c>
      <c r="D1611" s="25">
        <v>8</v>
      </c>
      <c r="E1611" s="25">
        <v>6</v>
      </c>
      <c r="F1611" s="28" t="s">
        <v>1306</v>
      </c>
      <c r="G1611" s="2">
        <v>4.5</v>
      </c>
      <c r="H1611" s="65">
        <v>5.5</v>
      </c>
      <c r="I1611" s="41">
        <v>1.1000000000000001</v>
      </c>
      <c r="J1611" s="26"/>
      <c r="K1611" s="64"/>
      <c r="L1611" s="6">
        <f t="shared" si="131"/>
        <v>1966.058975508799</v>
      </c>
      <c r="M1611" s="6">
        <f t="shared" si="132"/>
        <v>2271.946999253782</v>
      </c>
      <c r="N1611" s="74">
        <f t="shared" si="129"/>
        <v>305.888023744983</v>
      </c>
      <c r="O1611" s="78">
        <f t="shared" si="130"/>
        <v>0.155584358127315</v>
      </c>
    </row>
    <row r="1612" spans="2:15" x14ac:dyDescent="0.2">
      <c r="B1612" s="81">
        <v>41619</v>
      </c>
      <c r="C1612" s="24" t="s">
        <v>24</v>
      </c>
      <c r="D1612" s="25">
        <v>8</v>
      </c>
      <c r="E1612" s="25">
        <v>3</v>
      </c>
      <c r="F1612" s="28" t="s">
        <v>1307</v>
      </c>
      <c r="G1612" s="2">
        <v>4.8</v>
      </c>
      <c r="H1612" s="65">
        <v>4.8</v>
      </c>
      <c r="I1612" s="41">
        <v>1</v>
      </c>
      <c r="J1612" s="26">
        <v>2</v>
      </c>
      <c r="K1612" s="64"/>
      <c r="L1612" s="6">
        <f t="shared" si="131"/>
        <v>1967.058975508799</v>
      </c>
      <c r="M1612" s="6">
        <f t="shared" si="132"/>
        <v>2271.946999253782</v>
      </c>
      <c r="N1612" s="74">
        <f t="shared" si="129"/>
        <v>304.888023744983</v>
      </c>
      <c r="O1612" s="78">
        <f t="shared" si="130"/>
        <v>0.15499689004805803</v>
      </c>
    </row>
    <row r="1613" spans="2:15" x14ac:dyDescent="0.2">
      <c r="B1613" s="81">
        <v>41622</v>
      </c>
      <c r="C1613" s="24" t="s">
        <v>17</v>
      </c>
      <c r="D1613" s="25">
        <v>2</v>
      </c>
      <c r="E1613" s="25">
        <v>6</v>
      </c>
      <c r="F1613" s="28" t="s">
        <v>1308</v>
      </c>
      <c r="G1613" s="2">
        <v>3.5</v>
      </c>
      <c r="H1613" s="65">
        <v>7</v>
      </c>
      <c r="I1613" s="27">
        <v>1.4</v>
      </c>
      <c r="J1613" s="26">
        <v>1</v>
      </c>
      <c r="K1613" s="64">
        <v>9.7999999999999989</v>
      </c>
      <c r="L1613" s="6">
        <f t="shared" si="131"/>
        <v>1968.4589755087991</v>
      </c>
      <c r="M1613" s="6">
        <f t="shared" si="132"/>
        <v>2281.7469992537822</v>
      </c>
      <c r="N1613" s="74">
        <f t="shared" si="129"/>
        <v>313.28802374498309</v>
      </c>
      <c r="O1613" s="78">
        <f t="shared" si="130"/>
        <v>0.15915395120896828</v>
      </c>
    </row>
    <row r="1614" spans="2:15" x14ac:dyDescent="0.2">
      <c r="B1614" s="81">
        <v>41622</v>
      </c>
      <c r="C1614" s="24" t="s">
        <v>17</v>
      </c>
      <c r="D1614" s="25">
        <v>2</v>
      </c>
      <c r="E1614" s="25">
        <v>4</v>
      </c>
      <c r="F1614" s="28" t="s">
        <v>1309</v>
      </c>
      <c r="G1614" s="2">
        <v>5.6</v>
      </c>
      <c r="H1614" s="65">
        <v>12</v>
      </c>
      <c r="I1614" s="27">
        <v>0.9</v>
      </c>
      <c r="J1614" s="26"/>
      <c r="K1614" s="64"/>
      <c r="L1614" s="6">
        <f t="shared" si="131"/>
        <v>1969.3589755087992</v>
      </c>
      <c r="M1614" s="6">
        <f t="shared" si="132"/>
        <v>2281.7469992537822</v>
      </c>
      <c r="N1614" s="74">
        <f t="shared" si="129"/>
        <v>312.388023744983</v>
      </c>
      <c r="O1614" s="78">
        <f t="shared" si="130"/>
        <v>0.15862421611797572</v>
      </c>
    </row>
    <row r="1615" spans="2:15" x14ac:dyDescent="0.2">
      <c r="B1615" s="81">
        <v>41622</v>
      </c>
      <c r="C1615" s="24" t="s">
        <v>58</v>
      </c>
      <c r="D1615" s="25">
        <v>2</v>
      </c>
      <c r="E1615" s="25">
        <v>2</v>
      </c>
      <c r="F1615" s="28" t="s">
        <v>1310</v>
      </c>
      <c r="G1615" s="2">
        <v>4.0999999999999996</v>
      </c>
      <c r="H1615" s="65">
        <v>5.75</v>
      </c>
      <c r="I1615" s="27">
        <v>1.2</v>
      </c>
      <c r="J1615" s="26">
        <v>2</v>
      </c>
      <c r="K1615" s="64"/>
      <c r="L1615" s="6">
        <f t="shared" si="131"/>
        <v>1970.5589755087992</v>
      </c>
      <c r="M1615" s="6">
        <f t="shared" si="132"/>
        <v>2281.7469992537822</v>
      </c>
      <c r="N1615" s="74">
        <f t="shared" si="129"/>
        <v>311.18802374498296</v>
      </c>
      <c r="O1615" s="78">
        <f t="shared" si="130"/>
        <v>0.15791865537271427</v>
      </c>
    </row>
    <row r="1616" spans="2:15" x14ac:dyDescent="0.2">
      <c r="B1616" s="81">
        <v>41622</v>
      </c>
      <c r="C1616" s="24" t="s">
        <v>17</v>
      </c>
      <c r="D1616" s="25">
        <v>3</v>
      </c>
      <c r="E1616" s="25">
        <v>8</v>
      </c>
      <c r="F1616" s="28" t="s">
        <v>291</v>
      </c>
      <c r="G1616" s="2">
        <v>5.3</v>
      </c>
      <c r="H1616" s="65">
        <v>9</v>
      </c>
      <c r="I1616" s="27">
        <v>0.9</v>
      </c>
      <c r="J1616" s="26"/>
      <c r="K1616" s="64"/>
      <c r="L1616" s="6">
        <f t="shared" si="131"/>
        <v>1971.4589755087993</v>
      </c>
      <c r="M1616" s="6">
        <f t="shared" si="132"/>
        <v>2281.7469992537822</v>
      </c>
      <c r="N1616" s="74">
        <f t="shared" si="129"/>
        <v>310.28802374498287</v>
      </c>
      <c r="O1616" s="78">
        <f t="shared" si="130"/>
        <v>0.15739004848675733</v>
      </c>
    </row>
    <row r="1617" spans="2:15" x14ac:dyDescent="0.2">
      <c r="B1617" s="81">
        <v>41622</v>
      </c>
      <c r="C1617" s="24" t="s">
        <v>17</v>
      </c>
      <c r="D1617" s="25">
        <v>4</v>
      </c>
      <c r="E1617" s="25">
        <v>8</v>
      </c>
      <c r="F1617" s="28" t="s">
        <v>318</v>
      </c>
      <c r="G1617" s="2">
        <v>2.9</v>
      </c>
      <c r="H1617" s="65">
        <v>4.5999999999999996</v>
      </c>
      <c r="I1617" s="27">
        <v>1.7</v>
      </c>
      <c r="J1617" s="26"/>
      <c r="K1617" s="64"/>
      <c r="L1617" s="6">
        <f t="shared" si="131"/>
        <v>1973.1589755087994</v>
      </c>
      <c r="M1617" s="6">
        <f t="shared" si="132"/>
        <v>2281.7469992537822</v>
      </c>
      <c r="N1617" s="74">
        <f t="shared" si="129"/>
        <v>308.58802374498282</v>
      </c>
      <c r="O1617" s="78">
        <f t="shared" si="130"/>
        <v>0.15639288449396746</v>
      </c>
    </row>
    <row r="1618" spans="2:15" x14ac:dyDescent="0.2">
      <c r="B1618" s="81">
        <v>41622</v>
      </c>
      <c r="C1618" s="24" t="s">
        <v>17</v>
      </c>
      <c r="D1618" s="25">
        <v>4</v>
      </c>
      <c r="E1618" s="25">
        <v>4</v>
      </c>
      <c r="F1618" s="28" t="s">
        <v>1311</v>
      </c>
      <c r="G1618" s="2">
        <v>4.0999999999999996</v>
      </c>
      <c r="H1618" s="65">
        <v>5</v>
      </c>
      <c r="I1618" s="27">
        <v>1.2</v>
      </c>
      <c r="J1618" s="26">
        <v>1</v>
      </c>
      <c r="K1618" s="64">
        <v>6</v>
      </c>
      <c r="L1618" s="6">
        <f t="shared" si="131"/>
        <v>1974.3589755087994</v>
      </c>
      <c r="M1618" s="6">
        <f t="shared" si="132"/>
        <v>2287.7469992537822</v>
      </c>
      <c r="N1618" s="74">
        <f t="shared" si="129"/>
        <v>313.38802374498277</v>
      </c>
      <c r="O1618" s="78">
        <f t="shared" si="130"/>
        <v>0.15872899894722617</v>
      </c>
    </row>
    <row r="1619" spans="2:15" x14ac:dyDescent="0.2">
      <c r="B1619" s="81">
        <v>41622</v>
      </c>
      <c r="C1619" s="24" t="s">
        <v>17</v>
      </c>
      <c r="D1619" s="25">
        <v>5</v>
      </c>
      <c r="E1619" s="25">
        <v>4</v>
      </c>
      <c r="F1619" s="28" t="s">
        <v>1144</v>
      </c>
      <c r="G1619" s="2">
        <v>3.6</v>
      </c>
      <c r="H1619" s="65">
        <v>5.5</v>
      </c>
      <c r="I1619" s="27">
        <v>1.4</v>
      </c>
      <c r="J1619" s="26"/>
      <c r="K1619" s="64"/>
      <c r="L1619" s="6">
        <f t="shared" si="131"/>
        <v>1975.7589755087995</v>
      </c>
      <c r="M1619" s="6">
        <f t="shared" si="132"/>
        <v>2287.7469992537822</v>
      </c>
      <c r="N1619" s="74">
        <f t="shared" si="129"/>
        <v>311.98802374498268</v>
      </c>
      <c r="O1619" s="78">
        <f t="shared" si="130"/>
        <v>0.15790793695604455</v>
      </c>
    </row>
    <row r="1620" spans="2:15" x14ac:dyDescent="0.2">
      <c r="B1620" s="81">
        <v>41622</v>
      </c>
      <c r="C1620" s="24" t="s">
        <v>19</v>
      </c>
      <c r="D1620" s="25">
        <v>5</v>
      </c>
      <c r="E1620" s="25">
        <v>1</v>
      </c>
      <c r="F1620" s="28" t="s">
        <v>179</v>
      </c>
      <c r="G1620" s="2">
        <v>5.4</v>
      </c>
      <c r="H1620" s="65">
        <v>6.5</v>
      </c>
      <c r="I1620" s="27">
        <v>0.9</v>
      </c>
      <c r="J1620" s="26"/>
      <c r="K1620" s="64"/>
      <c r="L1620" s="6">
        <f t="shared" si="131"/>
        <v>1976.6589755087996</v>
      </c>
      <c r="M1620" s="6">
        <f t="shared" si="132"/>
        <v>2287.7469992537822</v>
      </c>
      <c r="N1620" s="74">
        <f t="shared" si="129"/>
        <v>311.08802374498259</v>
      </c>
      <c r="O1620" s="78">
        <f t="shared" si="130"/>
        <v>0.15738072555732954</v>
      </c>
    </row>
    <row r="1621" spans="2:15" x14ac:dyDescent="0.2">
      <c r="B1621" s="81">
        <v>41622</v>
      </c>
      <c r="C1621" s="24" t="s">
        <v>19</v>
      </c>
      <c r="D1621" s="25">
        <v>5</v>
      </c>
      <c r="E1621" s="25">
        <v>10</v>
      </c>
      <c r="F1621" s="28" t="s">
        <v>1103</v>
      </c>
      <c r="G1621" s="2">
        <v>6</v>
      </c>
      <c r="H1621" s="65">
        <v>10</v>
      </c>
      <c r="I1621" s="27">
        <v>0.8</v>
      </c>
      <c r="J1621" s="26">
        <v>1</v>
      </c>
      <c r="K1621" s="64">
        <v>8</v>
      </c>
      <c r="L1621" s="6">
        <f t="shared" si="131"/>
        <v>1977.4589755087995</v>
      </c>
      <c r="M1621" s="6">
        <f t="shared" si="132"/>
        <v>2295.7469992537822</v>
      </c>
      <c r="N1621" s="74">
        <f t="shared" si="129"/>
        <v>318.28802374498264</v>
      </c>
      <c r="O1621" s="78">
        <f t="shared" si="130"/>
        <v>0.16095809201962696</v>
      </c>
    </row>
    <row r="1622" spans="2:15" x14ac:dyDescent="0.2">
      <c r="B1622" s="81">
        <v>41622</v>
      </c>
      <c r="C1622" s="24" t="s">
        <v>242</v>
      </c>
      <c r="D1622" s="25">
        <v>5</v>
      </c>
      <c r="E1622" s="25">
        <v>10</v>
      </c>
      <c r="F1622" s="28" t="s">
        <v>341</v>
      </c>
      <c r="G1622" s="2">
        <v>3.7</v>
      </c>
      <c r="H1622" s="65">
        <v>12</v>
      </c>
      <c r="I1622" s="27">
        <v>1.4</v>
      </c>
      <c r="J1622" s="26">
        <v>3</v>
      </c>
      <c r="K1622" s="64"/>
      <c r="L1622" s="6">
        <f t="shared" si="131"/>
        <v>1978.8589755087996</v>
      </c>
      <c r="M1622" s="6">
        <f t="shared" si="132"/>
        <v>2295.7469992537822</v>
      </c>
      <c r="N1622" s="74">
        <f t="shared" si="129"/>
        <v>316.88802374498255</v>
      </c>
      <c r="O1622" s="78">
        <f t="shared" si="130"/>
        <v>0.16013673923555116</v>
      </c>
    </row>
    <row r="1623" spans="2:15" x14ac:dyDescent="0.2">
      <c r="B1623" s="81">
        <v>41622</v>
      </c>
      <c r="C1623" s="24" t="s">
        <v>242</v>
      </c>
      <c r="D1623" s="25">
        <v>5</v>
      </c>
      <c r="E1623" s="25">
        <v>7</v>
      </c>
      <c r="F1623" s="28" t="s">
        <v>885</v>
      </c>
      <c r="G1623" s="2">
        <v>5.9</v>
      </c>
      <c r="H1623" s="65">
        <v>15</v>
      </c>
      <c r="I1623" s="27">
        <v>0.8</v>
      </c>
      <c r="J1623" s="26"/>
      <c r="K1623" s="64"/>
      <c r="L1623" s="6">
        <f t="shared" si="131"/>
        <v>1979.6589755087996</v>
      </c>
      <c r="M1623" s="6">
        <f t="shared" si="132"/>
        <v>2295.7469992537822</v>
      </c>
      <c r="N1623" s="74">
        <f t="shared" si="129"/>
        <v>316.08802374498259</v>
      </c>
      <c r="O1623" s="78">
        <f t="shared" si="130"/>
        <v>0.15966791637117378</v>
      </c>
    </row>
    <row r="1624" spans="2:15" x14ac:dyDescent="0.2">
      <c r="B1624" s="81">
        <v>41622</v>
      </c>
      <c r="C1624" s="24" t="s">
        <v>58</v>
      </c>
      <c r="D1624" s="25">
        <v>5</v>
      </c>
      <c r="E1624" s="25">
        <v>7</v>
      </c>
      <c r="F1624" s="28" t="s">
        <v>1312</v>
      </c>
      <c r="G1624" s="2">
        <v>5.9</v>
      </c>
      <c r="H1624" s="65">
        <v>9</v>
      </c>
      <c r="I1624" s="27">
        <v>0.8</v>
      </c>
      <c r="J1624" s="26"/>
      <c r="K1624" s="64"/>
      <c r="L1624" s="6">
        <f t="shared" si="131"/>
        <v>1980.4589755087995</v>
      </c>
      <c r="M1624" s="6">
        <f t="shared" si="132"/>
        <v>2295.7469992537822</v>
      </c>
      <c r="N1624" s="74">
        <f t="shared" si="129"/>
        <v>315.28802374498264</v>
      </c>
      <c r="O1624" s="78">
        <f t="shared" si="130"/>
        <v>0.15919947226575698</v>
      </c>
    </row>
    <row r="1625" spans="2:15" x14ac:dyDescent="0.2">
      <c r="B1625" s="81">
        <v>41622</v>
      </c>
      <c r="C1625" s="24" t="s">
        <v>17</v>
      </c>
      <c r="D1625" s="25">
        <v>6</v>
      </c>
      <c r="E1625" s="25">
        <v>6</v>
      </c>
      <c r="F1625" s="28" t="s">
        <v>304</v>
      </c>
      <c r="G1625" s="2">
        <v>3.3</v>
      </c>
      <c r="H1625" s="65">
        <v>10</v>
      </c>
      <c r="I1625" s="27">
        <v>1.5</v>
      </c>
      <c r="J1625" s="26">
        <v>2</v>
      </c>
      <c r="K1625" s="64"/>
      <c r="L1625" s="6">
        <f t="shared" si="131"/>
        <v>1981.9589755087995</v>
      </c>
      <c r="M1625" s="6">
        <f t="shared" si="132"/>
        <v>2295.7469992537822</v>
      </c>
      <c r="N1625" s="74">
        <f t="shared" si="129"/>
        <v>313.78802374498264</v>
      </c>
      <c r="O1625" s="78">
        <f t="shared" si="130"/>
        <v>0.15832215884510345</v>
      </c>
    </row>
    <row r="1626" spans="2:15" x14ac:dyDescent="0.2">
      <c r="B1626" s="81">
        <v>41622</v>
      </c>
      <c r="C1626" s="24" t="s">
        <v>17</v>
      </c>
      <c r="D1626" s="25">
        <v>6</v>
      </c>
      <c r="E1626" s="25">
        <v>10</v>
      </c>
      <c r="F1626" s="28" t="s">
        <v>411</v>
      </c>
      <c r="G1626" s="2">
        <v>6</v>
      </c>
      <c r="H1626" s="65">
        <v>6.5</v>
      </c>
      <c r="I1626" s="27">
        <v>0.8</v>
      </c>
      <c r="J1626" s="26"/>
      <c r="K1626" s="64"/>
      <c r="L1626" s="6">
        <f t="shared" si="131"/>
        <v>1982.7589755087995</v>
      </c>
      <c r="M1626" s="6">
        <f t="shared" si="132"/>
        <v>2295.7469992537822</v>
      </c>
      <c r="N1626" s="74">
        <f t="shared" si="129"/>
        <v>312.98802374498268</v>
      </c>
      <c r="O1626" s="78">
        <f t="shared" si="130"/>
        <v>0.15785480111856068</v>
      </c>
    </row>
    <row r="1627" spans="2:15" x14ac:dyDescent="0.2">
      <c r="B1627" s="81">
        <v>41622</v>
      </c>
      <c r="C1627" s="24" t="s">
        <v>19</v>
      </c>
      <c r="D1627" s="25">
        <v>6</v>
      </c>
      <c r="E1627" s="25">
        <v>9</v>
      </c>
      <c r="F1627" s="28" t="s">
        <v>1313</v>
      </c>
      <c r="G1627" s="2">
        <v>4.8</v>
      </c>
      <c r="H1627" s="65">
        <v>6.5</v>
      </c>
      <c r="I1627" s="27">
        <v>1</v>
      </c>
      <c r="J1627" s="26"/>
      <c r="K1627" s="64"/>
      <c r="L1627" s="6">
        <f t="shared" si="131"/>
        <v>1983.7589755087995</v>
      </c>
      <c r="M1627" s="6">
        <f t="shared" si="132"/>
        <v>2295.7469992537822</v>
      </c>
      <c r="N1627" s="74">
        <f t="shared" si="129"/>
        <v>311.98802374498268</v>
      </c>
      <c r="O1627" s="78">
        <f t="shared" si="130"/>
        <v>0.15727113404236179</v>
      </c>
    </row>
    <row r="1628" spans="2:15" x14ac:dyDescent="0.2">
      <c r="B1628" s="81">
        <v>41622</v>
      </c>
      <c r="C1628" s="24" t="s">
        <v>19</v>
      </c>
      <c r="D1628" s="25">
        <v>6</v>
      </c>
      <c r="E1628" s="25">
        <v>10</v>
      </c>
      <c r="F1628" s="28" t="s">
        <v>1314</v>
      </c>
      <c r="G1628" s="2">
        <v>5.2</v>
      </c>
      <c r="H1628" s="65">
        <v>8</v>
      </c>
      <c r="I1628" s="27">
        <v>1</v>
      </c>
      <c r="J1628" s="26"/>
      <c r="K1628" s="64"/>
      <c r="L1628" s="6">
        <f t="shared" si="131"/>
        <v>1984.7589755087995</v>
      </c>
      <c r="M1628" s="6">
        <f t="shared" si="132"/>
        <v>2295.7469992537822</v>
      </c>
      <c r="N1628" s="74">
        <f t="shared" si="129"/>
        <v>310.98802374498268</v>
      </c>
      <c r="O1628" s="78">
        <f t="shared" si="130"/>
        <v>0.15668805511523629</v>
      </c>
    </row>
    <row r="1629" spans="2:15" x14ac:dyDescent="0.2">
      <c r="B1629" s="81">
        <v>41622</v>
      </c>
      <c r="C1629" s="24" t="s">
        <v>58</v>
      </c>
      <c r="D1629" s="25">
        <v>6</v>
      </c>
      <c r="E1629" s="25">
        <v>2</v>
      </c>
      <c r="F1629" s="28" t="s">
        <v>462</v>
      </c>
      <c r="G1629" s="2">
        <v>3.4</v>
      </c>
      <c r="H1629" s="65">
        <v>4</v>
      </c>
      <c r="I1629" s="27">
        <v>1.5</v>
      </c>
      <c r="J1629" s="26">
        <v>1</v>
      </c>
      <c r="K1629" s="64">
        <v>6</v>
      </c>
      <c r="L1629" s="6">
        <f t="shared" si="131"/>
        <v>1986.2589755087995</v>
      </c>
      <c r="M1629" s="6">
        <f t="shared" si="132"/>
        <v>2301.7469992537822</v>
      </c>
      <c r="N1629" s="74">
        <f t="shared" si="129"/>
        <v>315.48802374498268</v>
      </c>
      <c r="O1629" s="78">
        <f t="shared" si="130"/>
        <v>0.15883529168907462</v>
      </c>
    </row>
    <row r="1630" spans="2:15" x14ac:dyDescent="0.2">
      <c r="B1630" s="81">
        <v>41622</v>
      </c>
      <c r="C1630" s="24" t="s">
        <v>17</v>
      </c>
      <c r="D1630" s="25">
        <v>7</v>
      </c>
      <c r="E1630" s="25">
        <v>9</v>
      </c>
      <c r="F1630" s="28" t="s">
        <v>266</v>
      </c>
      <c r="G1630" s="2">
        <v>5.6</v>
      </c>
      <c r="H1630" s="65">
        <v>6</v>
      </c>
      <c r="I1630" s="27">
        <v>0.9</v>
      </c>
      <c r="J1630" s="26"/>
      <c r="K1630" s="64"/>
      <c r="L1630" s="6">
        <f t="shared" si="131"/>
        <v>1987.1589755087996</v>
      </c>
      <c r="M1630" s="6">
        <f t="shared" si="132"/>
        <v>2301.7469992537822</v>
      </c>
      <c r="N1630" s="74">
        <f t="shared" si="129"/>
        <v>314.58802374498259</v>
      </c>
      <c r="O1630" s="78">
        <f t="shared" si="130"/>
        <v>0.15831044602983227</v>
      </c>
    </row>
    <row r="1631" spans="2:15" x14ac:dyDescent="0.2">
      <c r="B1631" s="81">
        <v>41622</v>
      </c>
      <c r="C1631" s="24" t="s">
        <v>19</v>
      </c>
      <c r="D1631" s="25">
        <v>7</v>
      </c>
      <c r="E1631" s="25">
        <v>6</v>
      </c>
      <c r="F1631" s="28" t="s">
        <v>1315</v>
      </c>
      <c r="G1631" s="2">
        <v>3</v>
      </c>
      <c r="H1631" s="65">
        <v>3.5</v>
      </c>
      <c r="I1631" s="27">
        <v>1.7</v>
      </c>
      <c r="J1631" s="26">
        <v>3</v>
      </c>
      <c r="K1631" s="64"/>
      <c r="L1631" s="6">
        <f t="shared" si="131"/>
        <v>1988.8589755087996</v>
      </c>
      <c r="M1631" s="6">
        <f t="shared" si="132"/>
        <v>2301.7469992537822</v>
      </c>
      <c r="N1631" s="74">
        <f t="shared" si="129"/>
        <v>312.88802374498255</v>
      </c>
      <c r="O1631" s="78">
        <f t="shared" si="130"/>
        <v>0.15732036690280565</v>
      </c>
    </row>
    <row r="1632" spans="2:15" x14ac:dyDescent="0.2">
      <c r="B1632" s="81">
        <v>41622</v>
      </c>
      <c r="C1632" s="24" t="s">
        <v>19</v>
      </c>
      <c r="D1632" s="25">
        <v>7</v>
      </c>
      <c r="E1632" s="25">
        <v>3</v>
      </c>
      <c r="F1632" s="28" t="s">
        <v>1160</v>
      </c>
      <c r="G1632" s="2">
        <v>5.5</v>
      </c>
      <c r="H1632" s="65">
        <v>8</v>
      </c>
      <c r="I1632" s="27">
        <v>0.9</v>
      </c>
      <c r="J1632" s="26"/>
      <c r="K1632" s="64"/>
      <c r="L1632" s="6">
        <f t="shared" si="131"/>
        <v>1989.7589755087997</v>
      </c>
      <c r="M1632" s="6">
        <f t="shared" si="132"/>
        <v>2301.7469992537822</v>
      </c>
      <c r="N1632" s="74">
        <f t="shared" si="129"/>
        <v>311.98802374498246</v>
      </c>
      <c r="O1632" s="78">
        <f t="shared" si="130"/>
        <v>0.15679689227948035</v>
      </c>
    </row>
    <row r="1633" spans="2:15" x14ac:dyDescent="0.2">
      <c r="B1633" s="81">
        <v>41622</v>
      </c>
      <c r="C1633" s="24" t="s">
        <v>242</v>
      </c>
      <c r="D1633" s="25">
        <v>7</v>
      </c>
      <c r="E1633" s="25">
        <v>12</v>
      </c>
      <c r="F1633" s="28" t="s">
        <v>1316</v>
      </c>
      <c r="G1633" s="2">
        <v>3.1</v>
      </c>
      <c r="H1633" s="65">
        <v>5</v>
      </c>
      <c r="I1633" s="27">
        <v>1.6</v>
      </c>
      <c r="J1633" s="26"/>
      <c r="K1633" s="64"/>
      <c r="L1633" s="6">
        <f t="shared" si="131"/>
        <v>1991.3589755087996</v>
      </c>
      <c r="M1633" s="6">
        <f t="shared" si="132"/>
        <v>2301.7469992537822</v>
      </c>
      <c r="N1633" s="74">
        <f t="shared" si="129"/>
        <v>310.38802374498255</v>
      </c>
      <c r="O1633" s="78">
        <f t="shared" si="130"/>
        <v>0.15586743905160408</v>
      </c>
    </row>
    <row r="1634" spans="2:15" x14ac:dyDescent="0.2">
      <c r="B1634" s="81">
        <v>41622</v>
      </c>
      <c r="C1634" s="24" t="s">
        <v>242</v>
      </c>
      <c r="D1634" s="25">
        <v>7</v>
      </c>
      <c r="E1634" s="25">
        <v>16</v>
      </c>
      <c r="F1634" s="28" t="s">
        <v>532</v>
      </c>
      <c r="G1634" s="2">
        <v>6</v>
      </c>
      <c r="H1634" s="65">
        <v>13</v>
      </c>
      <c r="I1634" s="27">
        <v>0.8</v>
      </c>
      <c r="J1634" s="26"/>
      <c r="K1634" s="64"/>
      <c r="L1634" s="6">
        <f t="shared" si="131"/>
        <v>1992.1589755087996</v>
      </c>
      <c r="M1634" s="6">
        <f t="shared" si="132"/>
        <v>2301.7469992537822</v>
      </c>
      <c r="N1634" s="74">
        <f t="shared" si="129"/>
        <v>309.58802374498259</v>
      </c>
      <c r="O1634" s="78">
        <f t="shared" si="130"/>
        <v>0.15540327230456769</v>
      </c>
    </row>
    <row r="1635" spans="2:15" x14ac:dyDescent="0.2">
      <c r="B1635" s="81">
        <v>41622</v>
      </c>
      <c r="C1635" s="24" t="s">
        <v>17</v>
      </c>
      <c r="D1635" s="25">
        <v>8</v>
      </c>
      <c r="E1635" s="25">
        <v>13</v>
      </c>
      <c r="F1635" s="28" t="s">
        <v>1317</v>
      </c>
      <c r="G1635" s="2">
        <v>3.4</v>
      </c>
      <c r="H1635" s="65">
        <v>7</v>
      </c>
      <c r="I1635" s="27">
        <v>1.5</v>
      </c>
      <c r="J1635" s="26"/>
      <c r="K1635" s="64"/>
      <c r="L1635" s="6">
        <f t="shared" si="131"/>
        <v>1993.6589755087996</v>
      </c>
      <c r="M1635" s="6">
        <f t="shared" si="132"/>
        <v>2301.7469992537822</v>
      </c>
      <c r="N1635" s="74">
        <f t="shared" si="129"/>
        <v>308.08802374498259</v>
      </c>
      <c r="O1635" s="78">
        <f t="shared" si="130"/>
        <v>0.15453396369675299</v>
      </c>
    </row>
    <row r="1636" spans="2:15" x14ac:dyDescent="0.2">
      <c r="B1636" s="81">
        <v>41622</v>
      </c>
      <c r="C1636" s="24" t="s">
        <v>17</v>
      </c>
      <c r="D1636" s="25">
        <v>8</v>
      </c>
      <c r="E1636" s="25">
        <v>6</v>
      </c>
      <c r="F1636" s="28" t="s">
        <v>1318</v>
      </c>
      <c r="G1636" s="2">
        <v>5.4</v>
      </c>
      <c r="H1636" s="65">
        <v>9</v>
      </c>
      <c r="I1636" s="27">
        <v>0.9</v>
      </c>
      <c r="J1636" s="26">
        <v>1</v>
      </c>
      <c r="K1636" s="64">
        <v>8.1</v>
      </c>
      <c r="L1636" s="6">
        <f t="shared" si="131"/>
        <v>1994.5589755087997</v>
      </c>
      <c r="M1636" s="6">
        <f t="shared" si="132"/>
        <v>2309.8469992537821</v>
      </c>
      <c r="N1636" s="74">
        <f t="shared" si="129"/>
        <v>315.28802374498241</v>
      </c>
      <c r="O1636" s="78">
        <f t="shared" si="130"/>
        <v>0.15807405427285218</v>
      </c>
    </row>
    <row r="1637" spans="2:15" x14ac:dyDescent="0.2">
      <c r="B1637" s="81">
        <v>41622</v>
      </c>
      <c r="C1637" s="24" t="s">
        <v>24</v>
      </c>
      <c r="D1637" s="25">
        <v>3</v>
      </c>
      <c r="E1637" s="25">
        <v>1</v>
      </c>
      <c r="F1637" s="28" t="s">
        <v>1319</v>
      </c>
      <c r="G1637" s="2">
        <v>2.4</v>
      </c>
      <c r="H1637" s="65">
        <v>3.8</v>
      </c>
      <c r="I1637" s="27">
        <v>2.1</v>
      </c>
      <c r="J1637" s="26">
        <v>3</v>
      </c>
      <c r="K1637" s="64"/>
      <c r="L1637" s="6">
        <f t="shared" si="131"/>
        <v>1996.6589755087996</v>
      </c>
      <c r="M1637" s="6">
        <f t="shared" si="132"/>
        <v>2309.8469992537821</v>
      </c>
      <c r="N1637" s="74">
        <f t="shared" si="129"/>
        <v>313.1880237449825</v>
      </c>
      <c r="O1637" s="78">
        <f t="shared" si="130"/>
        <v>0.15685604181113313</v>
      </c>
    </row>
    <row r="1638" spans="2:15" x14ac:dyDescent="0.2">
      <c r="B1638" s="81">
        <v>41622</v>
      </c>
      <c r="C1638" s="24" t="s">
        <v>24</v>
      </c>
      <c r="D1638" s="25">
        <v>5</v>
      </c>
      <c r="E1638" s="25">
        <v>5</v>
      </c>
      <c r="F1638" s="28" t="s">
        <v>1320</v>
      </c>
      <c r="G1638" s="2">
        <v>3.1</v>
      </c>
      <c r="H1638" s="65">
        <v>3.5</v>
      </c>
      <c r="I1638" s="27">
        <v>1.6</v>
      </c>
      <c r="J1638" s="26">
        <v>1</v>
      </c>
      <c r="K1638" s="64">
        <v>5.6000000000000005</v>
      </c>
      <c r="L1638" s="6">
        <f t="shared" si="131"/>
        <v>1998.2589755087995</v>
      </c>
      <c r="M1638" s="6">
        <f t="shared" si="132"/>
        <v>2315.446999253782</v>
      </c>
      <c r="N1638" s="74">
        <f t="shared" si="129"/>
        <v>317.1880237449825</v>
      </c>
      <c r="O1638" s="78">
        <f t="shared" si="130"/>
        <v>0.1587321901878207</v>
      </c>
    </row>
    <row r="1639" spans="2:15" x14ac:dyDescent="0.2">
      <c r="B1639" s="81">
        <v>41622</v>
      </c>
      <c r="C1639" s="24" t="s">
        <v>24</v>
      </c>
      <c r="D1639" s="25">
        <v>7</v>
      </c>
      <c r="E1639" s="25">
        <v>1</v>
      </c>
      <c r="F1639" s="28" t="s">
        <v>1321</v>
      </c>
      <c r="G1639" s="2">
        <v>3.4</v>
      </c>
      <c r="H1639" s="65">
        <v>4.4000000000000004</v>
      </c>
      <c r="I1639" s="27">
        <v>1.5</v>
      </c>
      <c r="J1639" s="26"/>
      <c r="K1639" s="64"/>
      <c r="L1639" s="6">
        <f t="shared" si="131"/>
        <v>1999.7589755087995</v>
      </c>
      <c r="M1639" s="6">
        <f t="shared" si="132"/>
        <v>2315.446999253782</v>
      </c>
      <c r="N1639" s="74">
        <f t="shared" si="129"/>
        <v>315.6880237449825</v>
      </c>
      <c r="O1639" s="78">
        <f t="shared" si="130"/>
        <v>0.15786303630149323</v>
      </c>
    </row>
    <row r="1640" spans="2:15" x14ac:dyDescent="0.2">
      <c r="B1640" s="81">
        <v>41622</v>
      </c>
      <c r="C1640" s="24" t="s">
        <v>24</v>
      </c>
      <c r="D1640" s="25">
        <v>8</v>
      </c>
      <c r="E1640" s="25">
        <v>8</v>
      </c>
      <c r="F1640" s="28" t="s">
        <v>1322</v>
      </c>
      <c r="G1640" s="2">
        <v>4.0999999999999996</v>
      </c>
      <c r="H1640" s="65">
        <v>9</v>
      </c>
      <c r="I1640" s="27">
        <v>1.2</v>
      </c>
      <c r="J1640" s="26">
        <v>3</v>
      </c>
      <c r="K1640" s="64"/>
      <c r="L1640" s="6">
        <f t="shared" si="131"/>
        <v>2000.9589755087995</v>
      </c>
      <c r="M1640" s="6">
        <f t="shared" si="132"/>
        <v>2315.446999253782</v>
      </c>
      <c r="N1640" s="74">
        <f t="shared" si="129"/>
        <v>314.48802374498246</v>
      </c>
      <c r="O1640" s="78">
        <f t="shared" si="130"/>
        <v>0.15716865142875561</v>
      </c>
    </row>
    <row r="1641" spans="2:15" x14ac:dyDescent="0.2">
      <c r="B1641" s="81">
        <v>41622</v>
      </c>
      <c r="C1641" s="24" t="s">
        <v>24</v>
      </c>
      <c r="D1641" s="25">
        <v>8</v>
      </c>
      <c r="E1641" s="25">
        <v>4</v>
      </c>
      <c r="F1641" s="28" t="s">
        <v>1323</v>
      </c>
      <c r="G1641" s="2">
        <v>4.4000000000000004</v>
      </c>
      <c r="H1641" s="65">
        <v>6</v>
      </c>
      <c r="I1641" s="27">
        <v>1.1000000000000001</v>
      </c>
      <c r="J1641" s="26"/>
      <c r="K1641" s="64"/>
      <c r="L1641" s="6">
        <f t="shared" si="131"/>
        <v>2002.0589755087994</v>
      </c>
      <c r="M1641" s="6">
        <f t="shared" si="132"/>
        <v>2315.446999253782</v>
      </c>
      <c r="N1641" s="74">
        <f t="shared" si="129"/>
        <v>313.38802374498255</v>
      </c>
      <c r="O1641" s="78">
        <f t="shared" si="130"/>
        <v>0.15653286320665888</v>
      </c>
    </row>
    <row r="1642" spans="2:15" x14ac:dyDescent="0.2">
      <c r="B1642" s="81">
        <v>41626</v>
      </c>
      <c r="C1642" s="24" t="s">
        <v>154</v>
      </c>
      <c r="D1642" s="25">
        <v>3</v>
      </c>
      <c r="E1642" s="25">
        <v>2</v>
      </c>
      <c r="F1642" s="28" t="s">
        <v>1324</v>
      </c>
      <c r="G1642" s="2">
        <v>3.1</v>
      </c>
      <c r="H1642" s="65">
        <v>9</v>
      </c>
      <c r="I1642" s="27">
        <v>1.6</v>
      </c>
      <c r="J1642" s="26"/>
      <c r="K1642" s="64"/>
      <c r="L1642" s="6">
        <f t="shared" si="131"/>
        <v>2003.6589755087994</v>
      </c>
      <c r="M1642" s="6">
        <f t="shared" si="132"/>
        <v>2315.446999253782</v>
      </c>
      <c r="N1642" s="74">
        <f t="shared" si="129"/>
        <v>311.78802374498264</v>
      </c>
      <c r="O1642" s="78">
        <f t="shared" si="130"/>
        <v>0.15560932651516146</v>
      </c>
    </row>
    <row r="1643" spans="2:15" x14ac:dyDescent="0.2">
      <c r="B1643" s="81">
        <v>41626</v>
      </c>
      <c r="C1643" s="24" t="s">
        <v>154</v>
      </c>
      <c r="D1643" s="25">
        <v>3</v>
      </c>
      <c r="E1643" s="25">
        <v>3</v>
      </c>
      <c r="F1643" s="28" t="s">
        <v>1325</v>
      </c>
      <c r="G1643" s="2">
        <v>4.5</v>
      </c>
      <c r="H1643" s="65">
        <v>6.5</v>
      </c>
      <c r="I1643" s="27">
        <v>1.1000000000000001</v>
      </c>
      <c r="J1643" s="26"/>
      <c r="K1643" s="64"/>
      <c r="L1643" s="6">
        <f t="shared" si="131"/>
        <v>2004.7589755087993</v>
      </c>
      <c r="M1643" s="6">
        <f t="shared" si="132"/>
        <v>2315.446999253782</v>
      </c>
      <c r="N1643" s="74">
        <f t="shared" si="129"/>
        <v>310.68802374498273</v>
      </c>
      <c r="O1643" s="78">
        <f t="shared" si="130"/>
        <v>0.15497525016249469</v>
      </c>
    </row>
    <row r="1644" spans="2:15" x14ac:dyDescent="0.2">
      <c r="B1644" s="81">
        <v>41626</v>
      </c>
      <c r="C1644" s="24" t="s">
        <v>293</v>
      </c>
      <c r="D1644" s="25">
        <v>5</v>
      </c>
      <c r="E1644" s="25">
        <v>1</v>
      </c>
      <c r="F1644" s="28" t="s">
        <v>1326</v>
      </c>
      <c r="G1644" s="2">
        <v>3.5</v>
      </c>
      <c r="H1644" s="65">
        <v>6.5</v>
      </c>
      <c r="I1644" s="27">
        <v>1.4</v>
      </c>
      <c r="J1644" s="26"/>
      <c r="K1644" s="64"/>
      <c r="L1644" s="6">
        <f t="shared" si="131"/>
        <v>2006.1589755087994</v>
      </c>
      <c r="M1644" s="6">
        <f t="shared" si="132"/>
        <v>2315.446999253782</v>
      </c>
      <c r="N1644" s="74">
        <f t="shared" si="129"/>
        <v>309.28802374498264</v>
      </c>
      <c r="O1644" s="78">
        <f t="shared" si="130"/>
        <v>0.15416924955637748</v>
      </c>
    </row>
    <row r="1645" spans="2:15" x14ac:dyDescent="0.2">
      <c r="B1645" s="81">
        <v>41626</v>
      </c>
      <c r="C1645" s="24" t="s">
        <v>293</v>
      </c>
      <c r="D1645" s="25">
        <v>5</v>
      </c>
      <c r="E1645" s="25">
        <v>6</v>
      </c>
      <c r="F1645" s="28" t="s">
        <v>1327</v>
      </c>
      <c r="G1645" s="2">
        <v>3.9</v>
      </c>
      <c r="H1645" s="65">
        <v>9</v>
      </c>
      <c r="I1645" s="27">
        <v>1.3</v>
      </c>
      <c r="J1645" s="26"/>
      <c r="K1645" s="64"/>
      <c r="L1645" s="6">
        <f t="shared" si="131"/>
        <v>2007.4589755087993</v>
      </c>
      <c r="M1645" s="6">
        <f t="shared" si="132"/>
        <v>2315.446999253782</v>
      </c>
      <c r="N1645" s="74">
        <f t="shared" si="129"/>
        <v>307.98802374498268</v>
      </c>
      <c r="O1645" s="78">
        <f t="shared" si="130"/>
        <v>0.15342182704726096</v>
      </c>
    </row>
    <row r="1646" spans="2:15" x14ac:dyDescent="0.2">
      <c r="B1646" s="81">
        <v>41626</v>
      </c>
      <c r="C1646" s="24" t="s">
        <v>293</v>
      </c>
      <c r="D1646" s="25">
        <v>6</v>
      </c>
      <c r="E1646" s="25">
        <v>3</v>
      </c>
      <c r="F1646" s="28" t="s">
        <v>1328</v>
      </c>
      <c r="G1646" s="2">
        <v>2</v>
      </c>
      <c r="H1646" s="65">
        <v>6.5</v>
      </c>
      <c r="I1646" s="27">
        <v>2.5</v>
      </c>
      <c r="J1646" s="26">
        <v>3</v>
      </c>
      <c r="K1646" s="64"/>
      <c r="L1646" s="6">
        <f t="shared" si="131"/>
        <v>2009.9589755087993</v>
      </c>
      <c r="M1646" s="6">
        <f t="shared" si="132"/>
        <v>2315.446999253782</v>
      </c>
      <c r="N1646" s="74">
        <f t="shared" si="129"/>
        <v>305.48802374498268</v>
      </c>
      <c r="O1646" s="78">
        <f t="shared" si="130"/>
        <v>0.15198719350361453</v>
      </c>
    </row>
    <row r="1647" spans="2:15" x14ac:dyDescent="0.2">
      <c r="B1647" s="81">
        <v>41626</v>
      </c>
      <c r="C1647" s="24" t="s">
        <v>154</v>
      </c>
      <c r="D1647" s="25">
        <v>7</v>
      </c>
      <c r="E1647" s="25">
        <v>12</v>
      </c>
      <c r="F1647" s="28" t="s">
        <v>1329</v>
      </c>
      <c r="G1647" s="2">
        <v>4.8</v>
      </c>
      <c r="H1647" s="65">
        <v>7.5</v>
      </c>
      <c r="I1647" s="27">
        <v>1</v>
      </c>
      <c r="J1647" s="26">
        <v>1</v>
      </c>
      <c r="K1647" s="64">
        <v>7.5</v>
      </c>
      <c r="L1647" s="6">
        <f t="shared" si="131"/>
        <v>2010.9589755087993</v>
      </c>
      <c r="M1647" s="6">
        <f t="shared" si="132"/>
        <v>2322.946999253782</v>
      </c>
      <c r="N1647" s="74">
        <f t="shared" si="129"/>
        <v>311.98802374498268</v>
      </c>
      <c r="O1647" s="78">
        <f t="shared" si="130"/>
        <v>0.15514390275716369</v>
      </c>
    </row>
    <row r="1648" spans="2:15" x14ac:dyDescent="0.2">
      <c r="B1648" s="81">
        <v>41626</v>
      </c>
      <c r="C1648" s="24" t="s">
        <v>154</v>
      </c>
      <c r="D1648" s="25">
        <v>7</v>
      </c>
      <c r="E1648" s="25">
        <v>2</v>
      </c>
      <c r="F1648" s="28" t="s">
        <v>1330</v>
      </c>
      <c r="G1648" s="2">
        <v>5.3</v>
      </c>
      <c r="H1648" s="65">
        <v>7</v>
      </c>
      <c r="I1648" s="27">
        <v>0.9</v>
      </c>
      <c r="J1648" s="26"/>
      <c r="K1648" s="64"/>
      <c r="L1648" s="6">
        <f t="shared" si="131"/>
        <v>2011.8589755087994</v>
      </c>
      <c r="M1648" s="6">
        <f t="shared" si="132"/>
        <v>2322.946999253782</v>
      </c>
      <c r="N1648" s="74">
        <f t="shared" si="129"/>
        <v>311.08802374498259</v>
      </c>
      <c r="O1648" s="78">
        <f t="shared" si="130"/>
        <v>0.15462715206780753</v>
      </c>
    </row>
    <row r="1649" spans="2:15" x14ac:dyDescent="0.2">
      <c r="B1649" s="81">
        <v>41626</v>
      </c>
      <c r="C1649" s="24" t="s">
        <v>293</v>
      </c>
      <c r="D1649" s="25">
        <v>8</v>
      </c>
      <c r="E1649" s="25">
        <v>1</v>
      </c>
      <c r="F1649" s="28" t="s">
        <v>1331</v>
      </c>
      <c r="G1649" s="2">
        <v>5.3</v>
      </c>
      <c r="H1649" s="65">
        <v>8</v>
      </c>
      <c r="I1649" s="27">
        <v>0.9</v>
      </c>
      <c r="J1649" s="26"/>
      <c r="K1649" s="64"/>
      <c r="L1649" s="6">
        <f t="shared" si="131"/>
        <v>2012.7589755087995</v>
      </c>
      <c r="M1649" s="6">
        <f t="shared" si="132"/>
        <v>2322.946999253782</v>
      </c>
      <c r="N1649" s="74">
        <f t="shared" si="129"/>
        <v>310.1880237449825</v>
      </c>
      <c r="O1649" s="78">
        <f t="shared" si="130"/>
        <v>0.15411086350593517</v>
      </c>
    </row>
    <row r="1650" spans="2:15" x14ac:dyDescent="0.2">
      <c r="B1650" s="81">
        <v>41626</v>
      </c>
      <c r="C1650" s="24" t="s">
        <v>293</v>
      </c>
      <c r="D1650" s="25">
        <v>8</v>
      </c>
      <c r="E1650" s="25">
        <v>2</v>
      </c>
      <c r="F1650" s="28" t="s">
        <v>1332</v>
      </c>
      <c r="G1650" s="2">
        <v>5.3</v>
      </c>
      <c r="H1650" s="65">
        <v>35</v>
      </c>
      <c r="I1650" s="27">
        <v>0.9</v>
      </c>
      <c r="J1650" s="26"/>
      <c r="K1650" s="64"/>
      <c r="L1650" s="6">
        <f t="shared" si="131"/>
        <v>2013.6589755087996</v>
      </c>
      <c r="M1650" s="6">
        <f t="shared" si="132"/>
        <v>2322.946999253782</v>
      </c>
      <c r="N1650" s="74">
        <f t="shared" si="129"/>
        <v>309.28802374498241</v>
      </c>
      <c r="O1650" s="78">
        <f t="shared" si="130"/>
        <v>0.15359503645190631</v>
      </c>
    </row>
    <row r="1651" spans="2:15" x14ac:dyDescent="0.2">
      <c r="B1651" s="81">
        <v>41626</v>
      </c>
      <c r="C1651" s="24" t="s">
        <v>58</v>
      </c>
      <c r="D1651" s="25">
        <v>8</v>
      </c>
      <c r="E1651" s="25">
        <v>4</v>
      </c>
      <c r="F1651" s="28" t="s">
        <v>1333</v>
      </c>
      <c r="G1651" s="2">
        <v>3.9</v>
      </c>
      <c r="H1651" s="65">
        <v>3.9</v>
      </c>
      <c r="I1651" s="27">
        <v>1.3</v>
      </c>
      <c r="J1651" s="26">
        <v>2</v>
      </c>
      <c r="K1651" s="64"/>
      <c r="L1651" s="6">
        <f t="shared" si="131"/>
        <v>2014.9589755087995</v>
      </c>
      <c r="M1651" s="6">
        <f t="shared" si="132"/>
        <v>2322.946999253782</v>
      </c>
      <c r="N1651" s="74">
        <f t="shared" si="129"/>
        <v>307.98802374498246</v>
      </c>
      <c r="O1651" s="78">
        <f t="shared" si="130"/>
        <v>0.15285076643667747</v>
      </c>
    </row>
    <row r="1652" spans="2:15" x14ac:dyDescent="0.2">
      <c r="B1652" s="81">
        <v>41626</v>
      </c>
      <c r="C1652" s="24" t="s">
        <v>58</v>
      </c>
      <c r="D1652" s="25">
        <v>8</v>
      </c>
      <c r="E1652" s="25">
        <v>2</v>
      </c>
      <c r="F1652" s="28" t="s">
        <v>1334</v>
      </c>
      <c r="G1652" s="2">
        <v>4.4000000000000004</v>
      </c>
      <c r="H1652" s="65">
        <v>10</v>
      </c>
      <c r="I1652" s="27">
        <v>1.1000000000000001</v>
      </c>
      <c r="J1652" s="26">
        <v>1</v>
      </c>
      <c r="K1652" s="64">
        <v>11</v>
      </c>
      <c r="L1652" s="6">
        <f t="shared" si="131"/>
        <v>2016.0589755087994</v>
      </c>
      <c r="M1652" s="6">
        <f t="shared" si="132"/>
        <v>2333.946999253782</v>
      </c>
      <c r="N1652" s="74">
        <f t="shared" si="129"/>
        <v>317.88802374498255</v>
      </c>
      <c r="O1652" s="78">
        <f t="shared" si="130"/>
        <v>0.1576779387938074</v>
      </c>
    </row>
    <row r="1653" spans="2:15" x14ac:dyDescent="0.2">
      <c r="B1653" s="81">
        <v>41626</v>
      </c>
      <c r="C1653" s="24" t="s">
        <v>24</v>
      </c>
      <c r="D1653" s="25">
        <v>4</v>
      </c>
      <c r="E1653" s="25">
        <v>8</v>
      </c>
      <c r="F1653" s="28" t="s">
        <v>1304</v>
      </c>
      <c r="G1653" s="2">
        <v>1.9</v>
      </c>
      <c r="H1653" s="65">
        <v>1.9</v>
      </c>
      <c r="I1653" s="27">
        <v>2.6</v>
      </c>
      <c r="J1653" s="26">
        <v>1</v>
      </c>
      <c r="K1653" s="64">
        <v>4.9399999999999995</v>
      </c>
      <c r="L1653" s="6">
        <f t="shared" si="131"/>
        <v>2018.6589755087994</v>
      </c>
      <c r="M1653" s="6">
        <f t="shared" si="132"/>
        <v>2338.8869992537821</v>
      </c>
      <c r="N1653" s="74">
        <f t="shared" si="129"/>
        <v>320.22802374498269</v>
      </c>
      <c r="O1653" s="78">
        <f t="shared" si="130"/>
        <v>0.15863403756162914</v>
      </c>
    </row>
    <row r="1654" spans="2:15" x14ac:dyDescent="0.2">
      <c r="B1654" s="81">
        <v>41626</v>
      </c>
      <c r="C1654" s="24" t="s">
        <v>24</v>
      </c>
      <c r="D1654" s="25">
        <v>5</v>
      </c>
      <c r="E1654" s="25">
        <v>10</v>
      </c>
      <c r="F1654" s="28" t="s">
        <v>1335</v>
      </c>
      <c r="G1654" s="2">
        <v>6</v>
      </c>
      <c r="H1654" s="65">
        <v>8.5</v>
      </c>
      <c r="I1654" s="27">
        <v>0.8</v>
      </c>
      <c r="J1654" s="26"/>
      <c r="K1654" s="64"/>
      <c r="L1654" s="6">
        <f t="shared" si="131"/>
        <v>2019.4589755087993</v>
      </c>
      <c r="M1654" s="6">
        <f t="shared" si="132"/>
        <v>2338.8869992537821</v>
      </c>
      <c r="N1654" s="74">
        <f t="shared" si="129"/>
        <v>319.42802374498274</v>
      </c>
      <c r="O1654" s="78">
        <f t="shared" si="130"/>
        <v>0.15817504966373649</v>
      </c>
    </row>
    <row r="1655" spans="2:15" x14ac:dyDescent="0.2">
      <c r="B1655" s="81">
        <v>41626</v>
      </c>
      <c r="C1655" s="24" t="s">
        <v>24</v>
      </c>
      <c r="D1655" s="25">
        <v>6</v>
      </c>
      <c r="E1655" s="25">
        <v>4</v>
      </c>
      <c r="F1655" s="28" t="s">
        <v>491</v>
      </c>
      <c r="G1655" s="2">
        <v>3.4</v>
      </c>
      <c r="H1655" s="65">
        <v>5</v>
      </c>
      <c r="I1655" s="27">
        <v>1.5</v>
      </c>
      <c r="J1655" s="26">
        <v>1</v>
      </c>
      <c r="K1655" s="64">
        <v>7.5</v>
      </c>
      <c r="L1655" s="6">
        <f t="shared" si="131"/>
        <v>2020.9589755087993</v>
      </c>
      <c r="M1655" s="6">
        <f t="shared" si="132"/>
        <v>2346.3869992537821</v>
      </c>
      <c r="N1655" s="74">
        <f t="shared" si="129"/>
        <v>325.42802374498274</v>
      </c>
      <c r="O1655" s="78">
        <f t="shared" si="130"/>
        <v>0.16102653625764599</v>
      </c>
    </row>
    <row r="1656" spans="2:15" x14ac:dyDescent="0.2">
      <c r="B1656" s="81">
        <v>41626</v>
      </c>
      <c r="C1656" s="24" t="s">
        <v>24</v>
      </c>
      <c r="D1656" s="25">
        <v>6</v>
      </c>
      <c r="E1656" s="25">
        <v>8</v>
      </c>
      <c r="F1656" s="28" t="s">
        <v>166</v>
      </c>
      <c r="G1656" s="2">
        <v>4.5</v>
      </c>
      <c r="H1656" s="65">
        <v>21</v>
      </c>
      <c r="I1656" s="27">
        <v>1.1000000000000001</v>
      </c>
      <c r="J1656" s="26"/>
      <c r="K1656" s="64"/>
      <c r="L1656" s="6">
        <f t="shared" si="131"/>
        <v>2022.0589755087992</v>
      </c>
      <c r="M1656" s="6">
        <f t="shared" si="132"/>
        <v>2346.3869992537821</v>
      </c>
      <c r="N1656" s="74">
        <f t="shared" si="129"/>
        <v>324.32802374498283</v>
      </c>
      <c r="O1656" s="78">
        <f t="shared" si="130"/>
        <v>0.16039493786939327</v>
      </c>
    </row>
    <row r="1657" spans="2:15" x14ac:dyDescent="0.2">
      <c r="B1657" s="81">
        <v>41626</v>
      </c>
      <c r="C1657" s="24" t="s">
        <v>24</v>
      </c>
      <c r="D1657" s="25">
        <v>6</v>
      </c>
      <c r="E1657" s="25">
        <v>7</v>
      </c>
      <c r="F1657" s="28" t="s">
        <v>1336</v>
      </c>
      <c r="G1657" s="2">
        <v>5.9</v>
      </c>
      <c r="H1657" s="65">
        <v>21</v>
      </c>
      <c r="I1657" s="27">
        <v>0.8</v>
      </c>
      <c r="J1657" s="26">
        <v>2</v>
      </c>
      <c r="K1657" s="64"/>
      <c r="L1657" s="6">
        <f t="shared" si="131"/>
        <v>2022.8589755087992</v>
      </c>
      <c r="M1657" s="6">
        <f t="shared" si="132"/>
        <v>2346.3869992537821</v>
      </c>
      <c r="N1657" s="74">
        <f t="shared" si="129"/>
        <v>323.52802374498287</v>
      </c>
      <c r="O1657" s="78">
        <f t="shared" si="130"/>
        <v>0.15993602503289067</v>
      </c>
    </row>
    <row r="1658" spans="2:15" x14ac:dyDescent="0.2">
      <c r="B1658" s="81">
        <v>41626</v>
      </c>
      <c r="C1658" s="24" t="s">
        <v>24</v>
      </c>
      <c r="D1658" s="25">
        <v>7</v>
      </c>
      <c r="E1658" s="25">
        <v>5</v>
      </c>
      <c r="F1658" s="28" t="s">
        <v>379</v>
      </c>
      <c r="G1658" s="2">
        <v>3.5</v>
      </c>
      <c r="H1658" s="65">
        <v>8</v>
      </c>
      <c r="I1658" s="27">
        <v>1.4</v>
      </c>
      <c r="J1658" s="26"/>
      <c r="K1658" s="64"/>
      <c r="L1658" s="6">
        <f t="shared" si="131"/>
        <v>2024.2589755087993</v>
      </c>
      <c r="M1658" s="6">
        <f t="shared" si="132"/>
        <v>2346.3869992537821</v>
      </c>
      <c r="N1658" s="74">
        <f t="shared" si="129"/>
        <v>322.12802374498278</v>
      </c>
      <c r="O1658" s="78">
        <f t="shared" si="130"/>
        <v>0.15913380038935759</v>
      </c>
    </row>
    <row r="1659" spans="2:15" x14ac:dyDescent="0.2">
      <c r="B1659" s="81">
        <v>41626</v>
      </c>
      <c r="C1659" s="24" t="s">
        <v>24</v>
      </c>
      <c r="D1659" s="25">
        <v>7</v>
      </c>
      <c r="E1659" s="25">
        <v>7</v>
      </c>
      <c r="F1659" s="28" t="s">
        <v>1337</v>
      </c>
      <c r="G1659" s="2">
        <v>4.3</v>
      </c>
      <c r="H1659" s="65">
        <v>13</v>
      </c>
      <c r="I1659" s="27">
        <v>1.2</v>
      </c>
      <c r="J1659" s="26"/>
      <c r="K1659" s="64"/>
      <c r="L1659" s="6">
        <f t="shared" si="131"/>
        <v>2025.4589755087993</v>
      </c>
      <c r="M1659" s="6">
        <f t="shared" si="132"/>
        <v>2346.3869992537821</v>
      </c>
      <c r="N1659" s="74">
        <f t="shared" si="129"/>
        <v>320.92802374498274</v>
      </c>
      <c r="O1659" s="78">
        <f t="shared" si="130"/>
        <v>0.15844706193783312</v>
      </c>
    </row>
    <row r="1660" spans="2:15" x14ac:dyDescent="0.2">
      <c r="B1660" s="81">
        <v>41629</v>
      </c>
      <c r="C1660" s="24" t="s">
        <v>17</v>
      </c>
      <c r="D1660" s="25">
        <v>1</v>
      </c>
      <c r="E1660" s="25">
        <v>2</v>
      </c>
      <c r="F1660" s="28" t="s">
        <v>1338</v>
      </c>
      <c r="G1660" s="2">
        <v>3.3</v>
      </c>
      <c r="H1660" s="65">
        <v>7</v>
      </c>
      <c r="I1660" s="27">
        <v>1.5</v>
      </c>
      <c r="J1660" s="26">
        <v>1</v>
      </c>
      <c r="K1660" s="64">
        <v>10.5</v>
      </c>
      <c r="L1660" s="6">
        <f t="shared" si="131"/>
        <v>2026.9589755087993</v>
      </c>
      <c r="M1660" s="6">
        <f t="shared" si="132"/>
        <v>2356.8869992537821</v>
      </c>
      <c r="N1660" s="74">
        <f t="shared" si="129"/>
        <v>329.92802374498274</v>
      </c>
      <c r="O1660" s="78">
        <f t="shared" si="130"/>
        <v>0.16276995624056254</v>
      </c>
    </row>
    <row r="1661" spans="2:15" x14ac:dyDescent="0.2">
      <c r="B1661" s="81">
        <v>41629</v>
      </c>
      <c r="C1661" s="24" t="s">
        <v>17</v>
      </c>
      <c r="D1661" s="25">
        <v>1</v>
      </c>
      <c r="E1661" s="25">
        <v>3</v>
      </c>
      <c r="F1661" s="28" t="s">
        <v>1339</v>
      </c>
      <c r="G1661" s="2">
        <v>3.7</v>
      </c>
      <c r="H1661" s="65">
        <v>6.5</v>
      </c>
      <c r="I1661" s="27">
        <v>1.4</v>
      </c>
      <c r="J1661" s="26"/>
      <c r="K1661" s="64"/>
      <c r="L1661" s="6">
        <f t="shared" si="131"/>
        <v>2028.3589755087994</v>
      </c>
      <c r="M1661" s="6">
        <f t="shared" si="132"/>
        <v>2356.8869992537821</v>
      </c>
      <c r="N1661" s="74">
        <f t="shared" si="129"/>
        <v>328.52802374498265</v>
      </c>
      <c r="O1661" s="78">
        <f t="shared" si="130"/>
        <v>0.161967397148019</v>
      </c>
    </row>
    <row r="1662" spans="2:15" x14ac:dyDescent="0.2">
      <c r="B1662" s="81">
        <v>41629</v>
      </c>
      <c r="C1662" s="24" t="s">
        <v>17</v>
      </c>
      <c r="D1662" s="25">
        <v>4</v>
      </c>
      <c r="E1662" s="25">
        <v>10</v>
      </c>
      <c r="F1662" s="28" t="s">
        <v>1340</v>
      </c>
      <c r="G1662" s="2">
        <v>3.1</v>
      </c>
      <c r="H1662" s="65">
        <v>17</v>
      </c>
      <c r="I1662" s="27">
        <v>1.6</v>
      </c>
      <c r="J1662" s="26"/>
      <c r="K1662" s="64"/>
      <c r="L1662" s="6">
        <f t="shared" si="131"/>
        <v>2029.9589755087993</v>
      </c>
      <c r="M1662" s="6">
        <f t="shared" si="132"/>
        <v>2356.8869992537821</v>
      </c>
      <c r="N1662" s="74">
        <f t="shared" si="129"/>
        <v>326.92802374498274</v>
      </c>
      <c r="O1662" s="78">
        <f t="shared" si="130"/>
        <v>0.16105154226727159</v>
      </c>
    </row>
    <row r="1663" spans="2:15" x14ac:dyDescent="0.2">
      <c r="B1663" s="81">
        <v>41629</v>
      </c>
      <c r="C1663" s="24" t="s">
        <v>14</v>
      </c>
      <c r="D1663" s="25">
        <v>5</v>
      </c>
      <c r="E1663" s="25">
        <v>7</v>
      </c>
      <c r="F1663" s="28" t="s">
        <v>435</v>
      </c>
      <c r="G1663" s="2">
        <v>4</v>
      </c>
      <c r="H1663" s="65">
        <v>10</v>
      </c>
      <c r="I1663" s="27">
        <v>1.3</v>
      </c>
      <c r="J1663" s="26">
        <v>2</v>
      </c>
      <c r="K1663" s="64"/>
      <c r="L1663" s="6">
        <f t="shared" si="131"/>
        <v>2031.2589755087993</v>
      </c>
      <c r="M1663" s="6">
        <f t="shared" si="132"/>
        <v>2356.8869992537821</v>
      </c>
      <c r="N1663" s="74">
        <f t="shared" si="129"/>
        <v>325.62802374498278</v>
      </c>
      <c r="O1663" s="78">
        <f t="shared" si="130"/>
        <v>0.16030847256363159</v>
      </c>
    </row>
    <row r="1664" spans="2:15" x14ac:dyDescent="0.2">
      <c r="B1664" s="81">
        <v>41629</v>
      </c>
      <c r="C1664" s="24" t="s">
        <v>58</v>
      </c>
      <c r="D1664" s="25">
        <v>6</v>
      </c>
      <c r="E1664" s="25">
        <v>9</v>
      </c>
      <c r="F1664" s="28" t="s">
        <v>1341</v>
      </c>
      <c r="G1664" s="2">
        <v>2.8</v>
      </c>
      <c r="H1664" s="65">
        <v>12</v>
      </c>
      <c r="I1664" s="27">
        <v>1.8</v>
      </c>
      <c r="J1664" s="26"/>
      <c r="K1664" s="64"/>
      <c r="L1664" s="6">
        <f t="shared" si="131"/>
        <v>2033.0589755087992</v>
      </c>
      <c r="M1664" s="6">
        <f t="shared" si="132"/>
        <v>2356.8869992537821</v>
      </c>
      <c r="N1664" s="74">
        <f t="shared" si="129"/>
        <v>323.82802374498283</v>
      </c>
      <c r="O1664" s="78">
        <f t="shared" si="130"/>
        <v>0.15928117563040231</v>
      </c>
    </row>
    <row r="1665" spans="2:15" x14ac:dyDescent="0.2">
      <c r="B1665" s="81">
        <v>41629</v>
      </c>
      <c r="C1665" s="24" t="s">
        <v>17</v>
      </c>
      <c r="D1665" s="25">
        <v>6</v>
      </c>
      <c r="E1665" s="25">
        <v>10</v>
      </c>
      <c r="F1665" s="28" t="s">
        <v>1342</v>
      </c>
      <c r="G1665" s="2">
        <v>3.5</v>
      </c>
      <c r="H1665" s="65">
        <v>6.5</v>
      </c>
      <c r="I1665" s="27">
        <v>1.4</v>
      </c>
      <c r="J1665" s="26"/>
      <c r="K1665" s="64"/>
      <c r="L1665" s="6">
        <f t="shared" si="131"/>
        <v>2034.4589755087993</v>
      </c>
      <c r="M1665" s="6">
        <f t="shared" si="132"/>
        <v>2356.8869992537821</v>
      </c>
      <c r="N1665" s="74">
        <f t="shared" si="129"/>
        <v>322.42802374498274</v>
      </c>
      <c r="O1665" s="78">
        <f t="shared" si="130"/>
        <v>0.15848342366517687</v>
      </c>
    </row>
    <row r="1666" spans="2:15" x14ac:dyDescent="0.2">
      <c r="B1666" s="81">
        <v>41629</v>
      </c>
      <c r="C1666" s="24" t="s">
        <v>14</v>
      </c>
      <c r="D1666" s="25">
        <v>6</v>
      </c>
      <c r="E1666" s="25">
        <v>14</v>
      </c>
      <c r="F1666" s="28" t="s">
        <v>1278</v>
      </c>
      <c r="G1666" s="2">
        <v>5</v>
      </c>
      <c r="H1666" s="65">
        <v>11</v>
      </c>
      <c r="I1666" s="27">
        <v>1</v>
      </c>
      <c r="J1666" s="26"/>
      <c r="K1666" s="64"/>
      <c r="L1666" s="6">
        <f t="shared" si="131"/>
        <v>2035.4589755087993</v>
      </c>
      <c r="M1666" s="6">
        <f t="shared" si="132"/>
        <v>2356.8869992537821</v>
      </c>
      <c r="N1666" s="74">
        <f t="shared" si="129"/>
        <v>321.42802374498274</v>
      </c>
      <c r="O1666" s="78">
        <f t="shared" si="130"/>
        <v>0.15791427270826525</v>
      </c>
    </row>
    <row r="1667" spans="2:15" x14ac:dyDescent="0.2">
      <c r="B1667" s="81">
        <v>41629</v>
      </c>
      <c r="C1667" s="24" t="s">
        <v>14</v>
      </c>
      <c r="D1667" s="25">
        <v>6</v>
      </c>
      <c r="E1667" s="25">
        <v>9</v>
      </c>
      <c r="F1667" s="28" t="s">
        <v>506</v>
      </c>
      <c r="G1667" s="2">
        <v>5.7</v>
      </c>
      <c r="H1667" s="65">
        <v>8</v>
      </c>
      <c r="I1667" s="27">
        <v>0.9</v>
      </c>
      <c r="J1667" s="26"/>
      <c r="K1667" s="64"/>
      <c r="L1667" s="6">
        <f t="shared" si="131"/>
        <v>2036.3589755087994</v>
      </c>
      <c r="M1667" s="6">
        <f t="shared" si="132"/>
        <v>2356.8869992537821</v>
      </c>
      <c r="N1667" s="74">
        <f t="shared" si="129"/>
        <v>320.52802374498265</v>
      </c>
      <c r="O1667" s="78">
        <f t="shared" si="130"/>
        <v>0.15740251478249132</v>
      </c>
    </row>
    <row r="1668" spans="2:15" x14ac:dyDescent="0.2">
      <c r="B1668" s="81">
        <v>41629</v>
      </c>
      <c r="C1668" s="24" t="s">
        <v>58</v>
      </c>
      <c r="D1668" s="25">
        <v>7</v>
      </c>
      <c r="E1668" s="25">
        <v>4</v>
      </c>
      <c r="F1668" s="28" t="s">
        <v>1162</v>
      </c>
      <c r="G1668" s="2">
        <v>2.5</v>
      </c>
      <c r="H1668" s="65">
        <v>6</v>
      </c>
      <c r="I1668" s="27">
        <v>2</v>
      </c>
      <c r="J1668" s="26">
        <v>2</v>
      </c>
      <c r="K1668" s="64"/>
      <c r="L1668" s="6">
        <f t="shared" si="131"/>
        <v>2038.3589755087994</v>
      </c>
      <c r="M1668" s="6">
        <f t="shared" si="132"/>
        <v>2356.8869992537821</v>
      </c>
      <c r="N1668" s="74">
        <f t="shared" ref="N1668:N1731" si="133">M1668-L1668</f>
        <v>318.52802374498265</v>
      </c>
      <c r="O1668" s="78">
        <f t="shared" ref="O1668:O1731" si="134">N1668/L1668</f>
        <v>0.15626689291343993</v>
      </c>
    </row>
    <row r="1669" spans="2:15" x14ac:dyDescent="0.2">
      <c r="B1669" s="81">
        <v>41629</v>
      </c>
      <c r="C1669" s="24" t="s">
        <v>58</v>
      </c>
      <c r="D1669" s="25">
        <v>7</v>
      </c>
      <c r="E1669" s="25">
        <v>6</v>
      </c>
      <c r="F1669" s="28" t="s">
        <v>1343</v>
      </c>
      <c r="G1669" s="2">
        <v>5.5</v>
      </c>
      <c r="H1669" s="65">
        <v>11</v>
      </c>
      <c r="I1669" s="27">
        <v>0.9</v>
      </c>
      <c r="J1669" s="26">
        <v>1</v>
      </c>
      <c r="K1669" s="64">
        <v>9.9</v>
      </c>
      <c r="L1669" s="6">
        <f t="shared" ref="L1669:L1732" si="135">L1668+I1669</f>
        <v>2039.2589755087995</v>
      </c>
      <c r="M1669" s="6">
        <f t="shared" ref="M1669:M1732" si="136">M1668+K1669</f>
        <v>2366.7869992537821</v>
      </c>
      <c r="N1669" s="74">
        <f t="shared" si="133"/>
        <v>327.52802374498265</v>
      </c>
      <c r="O1669" s="78">
        <f t="shared" si="134"/>
        <v>0.16061129443515809</v>
      </c>
    </row>
    <row r="1670" spans="2:15" x14ac:dyDescent="0.2">
      <c r="B1670" s="81">
        <v>41629</v>
      </c>
      <c r="C1670" s="24" t="s">
        <v>17</v>
      </c>
      <c r="D1670" s="25">
        <v>7</v>
      </c>
      <c r="E1670" s="25">
        <v>7</v>
      </c>
      <c r="F1670" s="28" t="s">
        <v>1344</v>
      </c>
      <c r="G1670" s="2">
        <v>5.6</v>
      </c>
      <c r="H1670" s="65">
        <v>8</v>
      </c>
      <c r="I1670" s="27">
        <v>0.9</v>
      </c>
      <c r="J1670" s="26"/>
      <c r="K1670" s="64"/>
      <c r="L1670" s="6">
        <f t="shared" si="135"/>
        <v>2040.1589755087996</v>
      </c>
      <c r="M1670" s="6">
        <f t="shared" si="136"/>
        <v>2366.7869992537821</v>
      </c>
      <c r="N1670" s="74">
        <f t="shared" si="133"/>
        <v>326.62802374498256</v>
      </c>
      <c r="O1670" s="78">
        <f t="shared" si="134"/>
        <v>0.16009929993986086</v>
      </c>
    </row>
    <row r="1671" spans="2:15" x14ac:dyDescent="0.2">
      <c r="B1671" s="81">
        <v>41629</v>
      </c>
      <c r="C1671" s="24" t="s">
        <v>14</v>
      </c>
      <c r="D1671" s="25">
        <v>7</v>
      </c>
      <c r="E1671" s="25">
        <v>2</v>
      </c>
      <c r="F1671" s="28" t="s">
        <v>450</v>
      </c>
      <c r="G1671" s="2">
        <v>3.9</v>
      </c>
      <c r="H1671" s="65">
        <v>10</v>
      </c>
      <c r="I1671" s="27">
        <v>1.3</v>
      </c>
      <c r="J1671" s="26"/>
      <c r="K1671" s="64"/>
      <c r="L1671" s="6">
        <f t="shared" si="135"/>
        <v>2041.4589755087995</v>
      </c>
      <c r="M1671" s="6">
        <f t="shared" si="136"/>
        <v>2366.7869992537821</v>
      </c>
      <c r="N1671" s="74">
        <f t="shared" si="133"/>
        <v>325.3280237449826</v>
      </c>
      <c r="O1671" s="78">
        <f t="shared" si="134"/>
        <v>0.15936054931689236</v>
      </c>
    </row>
    <row r="1672" spans="2:15" x14ac:dyDescent="0.2">
      <c r="B1672" s="81">
        <v>41629</v>
      </c>
      <c r="C1672" s="24" t="s">
        <v>14</v>
      </c>
      <c r="D1672" s="25">
        <v>7</v>
      </c>
      <c r="E1672" s="25">
        <v>4</v>
      </c>
      <c r="F1672" s="28" t="s">
        <v>1345</v>
      </c>
      <c r="G1672" s="2">
        <v>4.2</v>
      </c>
      <c r="H1672" s="65">
        <v>5</v>
      </c>
      <c r="I1672" s="27">
        <v>1.2</v>
      </c>
      <c r="J1672" s="26"/>
      <c r="K1672" s="64"/>
      <c r="L1672" s="6">
        <f t="shared" si="135"/>
        <v>2042.6589755087996</v>
      </c>
      <c r="M1672" s="6">
        <f t="shared" si="136"/>
        <v>2366.7869992537821</v>
      </c>
      <c r="N1672" s="74">
        <f t="shared" si="133"/>
        <v>324.12802374498256</v>
      </c>
      <c r="O1672" s="78">
        <f t="shared" si="134"/>
        <v>0.15867946026783375</v>
      </c>
    </row>
    <row r="1673" spans="2:15" x14ac:dyDescent="0.2">
      <c r="B1673" s="81">
        <v>41629</v>
      </c>
      <c r="C1673" s="24" t="s">
        <v>58</v>
      </c>
      <c r="D1673" s="25">
        <v>8</v>
      </c>
      <c r="E1673" s="25">
        <v>13</v>
      </c>
      <c r="F1673" s="28" t="s">
        <v>1346</v>
      </c>
      <c r="G1673" s="2">
        <v>4.3</v>
      </c>
      <c r="H1673" s="65">
        <v>5.5</v>
      </c>
      <c r="I1673" s="27">
        <v>1.2</v>
      </c>
      <c r="J1673" s="26">
        <v>1</v>
      </c>
      <c r="K1673" s="64">
        <v>6.6</v>
      </c>
      <c r="L1673" s="6">
        <f t="shared" si="135"/>
        <v>2043.8589755087996</v>
      </c>
      <c r="M1673" s="6">
        <f t="shared" si="136"/>
        <v>2373.3869992537821</v>
      </c>
      <c r="N1673" s="74">
        <f t="shared" si="133"/>
        <v>329.52802374498242</v>
      </c>
      <c r="O1673" s="78">
        <f t="shared" si="134"/>
        <v>0.16122835660075299</v>
      </c>
    </row>
    <row r="1674" spans="2:15" x14ac:dyDescent="0.2">
      <c r="B1674" s="81">
        <v>41629</v>
      </c>
      <c r="C1674" s="24" t="s">
        <v>17</v>
      </c>
      <c r="D1674" s="25">
        <v>8</v>
      </c>
      <c r="E1674" s="25">
        <v>2</v>
      </c>
      <c r="F1674" s="28" t="s">
        <v>1347</v>
      </c>
      <c r="G1674" s="2">
        <v>5.5</v>
      </c>
      <c r="H1674" s="65">
        <v>9</v>
      </c>
      <c r="I1674" s="27">
        <v>0.9</v>
      </c>
      <c r="J1674" s="26"/>
      <c r="K1674" s="64"/>
      <c r="L1674" s="6">
        <f t="shared" si="135"/>
        <v>2044.7589755087997</v>
      </c>
      <c r="M1674" s="6">
        <f t="shared" si="136"/>
        <v>2373.3869992537821</v>
      </c>
      <c r="N1674" s="74">
        <f t="shared" si="133"/>
        <v>328.62802374498233</v>
      </c>
      <c r="O1674" s="78">
        <f t="shared" si="134"/>
        <v>0.16071724231615583</v>
      </c>
    </row>
    <row r="1675" spans="2:15" x14ac:dyDescent="0.2">
      <c r="B1675" s="81">
        <v>41629</v>
      </c>
      <c r="C1675" s="24" t="s">
        <v>24</v>
      </c>
      <c r="D1675" s="25">
        <v>3</v>
      </c>
      <c r="E1675" s="25">
        <v>6</v>
      </c>
      <c r="F1675" s="28" t="s">
        <v>259</v>
      </c>
      <c r="G1675" s="2">
        <v>6</v>
      </c>
      <c r="H1675" s="65">
        <v>19</v>
      </c>
      <c r="I1675" s="27">
        <v>0.8</v>
      </c>
      <c r="J1675" s="26"/>
      <c r="K1675" s="64"/>
      <c r="L1675" s="6">
        <f t="shared" si="135"/>
        <v>2045.5589755087997</v>
      </c>
      <c r="M1675" s="6">
        <f t="shared" si="136"/>
        <v>2373.3869992537821</v>
      </c>
      <c r="N1675" s="74">
        <f t="shared" si="133"/>
        <v>327.82802374498237</v>
      </c>
      <c r="O1675" s="78">
        <f t="shared" si="134"/>
        <v>0.16026329608191348</v>
      </c>
    </row>
    <row r="1676" spans="2:15" x14ac:dyDescent="0.2">
      <c r="B1676" s="81">
        <v>41629</v>
      </c>
      <c r="C1676" s="24" t="s">
        <v>19</v>
      </c>
      <c r="D1676" s="25">
        <v>8</v>
      </c>
      <c r="E1676" s="25">
        <v>5</v>
      </c>
      <c r="F1676" s="28" t="s">
        <v>1348</v>
      </c>
      <c r="G1676" s="2">
        <v>2.2000000000000002</v>
      </c>
      <c r="H1676" s="65">
        <v>3</v>
      </c>
      <c r="I1676" s="27">
        <v>2.2999999999999998</v>
      </c>
      <c r="J1676" s="26"/>
      <c r="K1676" s="64"/>
      <c r="L1676" s="6">
        <f t="shared" si="135"/>
        <v>2047.8589755087996</v>
      </c>
      <c r="M1676" s="6">
        <f t="shared" si="136"/>
        <v>2373.3869992537821</v>
      </c>
      <c r="N1676" s="74">
        <f t="shared" si="133"/>
        <v>325.52802374498242</v>
      </c>
      <c r="O1676" s="78">
        <f t="shared" si="134"/>
        <v>0.15896017628074391</v>
      </c>
    </row>
    <row r="1677" spans="2:15" x14ac:dyDescent="0.2">
      <c r="B1677" s="81">
        <v>41629</v>
      </c>
      <c r="C1677" s="24" t="s">
        <v>14</v>
      </c>
      <c r="D1677" s="25">
        <v>8</v>
      </c>
      <c r="E1677" s="25">
        <v>11</v>
      </c>
      <c r="F1677" s="28" t="s">
        <v>961</v>
      </c>
      <c r="G1677" s="2">
        <v>3.6</v>
      </c>
      <c r="H1677" s="65">
        <v>13</v>
      </c>
      <c r="I1677" s="27">
        <v>1.4</v>
      </c>
      <c r="J1677" s="26"/>
      <c r="K1677" s="64"/>
      <c r="L1677" s="6">
        <f t="shared" si="135"/>
        <v>2049.2589755087997</v>
      </c>
      <c r="M1677" s="6">
        <f t="shared" si="136"/>
        <v>2373.3869992537821</v>
      </c>
      <c r="N1677" s="74">
        <f t="shared" si="133"/>
        <v>324.12802374498233</v>
      </c>
      <c r="O1677" s="78">
        <f t="shared" si="134"/>
        <v>0.15816840507652591</v>
      </c>
    </row>
    <row r="1678" spans="2:15" x14ac:dyDescent="0.2">
      <c r="B1678" s="81">
        <v>41629</v>
      </c>
      <c r="C1678" s="24" t="s">
        <v>24</v>
      </c>
      <c r="D1678" s="25">
        <v>5</v>
      </c>
      <c r="E1678" s="25">
        <v>6</v>
      </c>
      <c r="F1678" s="28" t="s">
        <v>1127</v>
      </c>
      <c r="G1678" s="2">
        <v>4.5</v>
      </c>
      <c r="H1678" s="65">
        <v>12</v>
      </c>
      <c r="I1678" s="27">
        <v>1.1000000000000001</v>
      </c>
      <c r="J1678" s="26">
        <v>2</v>
      </c>
      <c r="K1678" s="64"/>
      <c r="L1678" s="6">
        <f t="shared" si="135"/>
        <v>2050.3589755087996</v>
      </c>
      <c r="M1678" s="6">
        <f t="shared" si="136"/>
        <v>2373.3869992537821</v>
      </c>
      <c r="N1678" s="74">
        <f t="shared" si="133"/>
        <v>323.02802374498242</v>
      </c>
      <c r="O1678" s="78">
        <f t="shared" si="134"/>
        <v>0.15754705766331603</v>
      </c>
    </row>
    <row r="1679" spans="2:15" x14ac:dyDescent="0.2">
      <c r="B1679" s="81">
        <v>41629</v>
      </c>
      <c r="C1679" s="24" t="s">
        <v>24</v>
      </c>
      <c r="D1679" s="25">
        <v>5</v>
      </c>
      <c r="E1679" s="25">
        <v>7</v>
      </c>
      <c r="F1679" s="28" t="s">
        <v>150</v>
      </c>
      <c r="G1679" s="2">
        <v>5.8</v>
      </c>
      <c r="H1679" s="65">
        <v>11</v>
      </c>
      <c r="I1679" s="27">
        <v>0.9</v>
      </c>
      <c r="J1679" s="26">
        <v>1</v>
      </c>
      <c r="K1679" s="64">
        <v>9.9</v>
      </c>
      <c r="L1679" s="6">
        <f t="shared" si="135"/>
        <v>2051.2589755087997</v>
      </c>
      <c r="M1679" s="6">
        <f t="shared" si="136"/>
        <v>2383.2869992537821</v>
      </c>
      <c r="N1679" s="74">
        <f t="shared" si="133"/>
        <v>332.02802374498242</v>
      </c>
      <c r="O1679" s="78">
        <f t="shared" si="134"/>
        <v>0.16186548247162469</v>
      </c>
    </row>
    <row r="1680" spans="2:15" x14ac:dyDescent="0.2">
      <c r="B1680" s="81">
        <v>41629</v>
      </c>
      <c r="C1680" s="24" t="s">
        <v>24</v>
      </c>
      <c r="D1680" s="25">
        <v>6</v>
      </c>
      <c r="E1680" s="25">
        <v>3</v>
      </c>
      <c r="F1680" s="28" t="s">
        <v>223</v>
      </c>
      <c r="G1680" s="2">
        <v>2.4</v>
      </c>
      <c r="H1680" s="65">
        <v>3.8</v>
      </c>
      <c r="I1680" s="27">
        <v>2.1</v>
      </c>
      <c r="J1680" s="26"/>
      <c r="K1680" s="64"/>
      <c r="L1680" s="6">
        <f t="shared" si="135"/>
        <v>2053.3589755087996</v>
      </c>
      <c r="M1680" s="6">
        <f t="shared" si="136"/>
        <v>2383.2869992537821</v>
      </c>
      <c r="N1680" s="74">
        <f t="shared" si="133"/>
        <v>329.92802374498251</v>
      </c>
      <c r="O1680" s="78">
        <f t="shared" si="134"/>
        <v>0.16067722579449606</v>
      </c>
    </row>
    <row r="1681" spans="2:15" x14ac:dyDescent="0.2">
      <c r="B1681" s="81">
        <v>41629</v>
      </c>
      <c r="C1681" s="24" t="s">
        <v>24</v>
      </c>
      <c r="D1681" s="25">
        <v>8</v>
      </c>
      <c r="E1681" s="25">
        <v>9</v>
      </c>
      <c r="F1681" s="28" t="s">
        <v>1349</v>
      </c>
      <c r="G1681" s="2">
        <v>3.5</v>
      </c>
      <c r="H1681" s="65">
        <v>6</v>
      </c>
      <c r="I1681" s="27">
        <v>1.4</v>
      </c>
      <c r="J1681" s="26"/>
      <c r="K1681" s="64"/>
      <c r="L1681" s="6">
        <f t="shared" si="135"/>
        <v>2054.7589755087997</v>
      </c>
      <c r="M1681" s="6">
        <f t="shared" si="136"/>
        <v>2383.2869992537821</v>
      </c>
      <c r="N1681" s="74">
        <f t="shared" si="133"/>
        <v>328.52802374498242</v>
      </c>
      <c r="O1681" s="78">
        <f t="shared" si="134"/>
        <v>0.15988640403122331</v>
      </c>
    </row>
    <row r="1682" spans="2:15" x14ac:dyDescent="0.2">
      <c r="B1682" s="81">
        <v>41636</v>
      </c>
      <c r="C1682" s="24" t="s">
        <v>58</v>
      </c>
      <c r="D1682" s="25">
        <v>2</v>
      </c>
      <c r="E1682" s="25">
        <v>5</v>
      </c>
      <c r="F1682" s="28" t="s">
        <v>1350</v>
      </c>
      <c r="G1682" s="2">
        <v>3.1</v>
      </c>
      <c r="H1682" s="65">
        <v>5.5</v>
      </c>
      <c r="I1682" s="27">
        <v>1.6</v>
      </c>
      <c r="J1682" s="26">
        <v>1</v>
      </c>
      <c r="K1682" s="64">
        <v>8.8000000000000007</v>
      </c>
      <c r="L1682" s="6">
        <f t="shared" si="135"/>
        <v>2056.3589755087996</v>
      </c>
      <c r="M1682" s="6">
        <f t="shared" si="136"/>
        <v>2392.0869992537823</v>
      </c>
      <c r="N1682" s="74">
        <f t="shared" si="133"/>
        <v>335.72802374498269</v>
      </c>
      <c r="O1682" s="78">
        <f t="shared" si="134"/>
        <v>0.16326333473070498</v>
      </c>
    </row>
    <row r="1683" spans="2:15" x14ac:dyDescent="0.2">
      <c r="B1683" s="81">
        <v>41636</v>
      </c>
      <c r="C1683" s="24" t="s">
        <v>58</v>
      </c>
      <c r="D1683" s="25">
        <v>2</v>
      </c>
      <c r="E1683" s="25">
        <v>8</v>
      </c>
      <c r="F1683" s="28" t="s">
        <v>527</v>
      </c>
      <c r="G1683" s="2">
        <v>5.3</v>
      </c>
      <c r="H1683" s="65">
        <v>9</v>
      </c>
      <c r="I1683" s="27">
        <v>0.9</v>
      </c>
      <c r="J1683" s="26">
        <v>3</v>
      </c>
      <c r="K1683" s="64"/>
      <c r="L1683" s="6">
        <f t="shared" si="135"/>
        <v>2057.2589755087997</v>
      </c>
      <c r="M1683" s="6">
        <f t="shared" si="136"/>
        <v>2392.0869992537823</v>
      </c>
      <c r="N1683" s="74">
        <f t="shared" si="133"/>
        <v>334.8280237449826</v>
      </c>
      <c r="O1683" s="78">
        <f t="shared" si="134"/>
        <v>0.16275443574729001</v>
      </c>
    </row>
    <row r="1684" spans="2:15" x14ac:dyDescent="0.2">
      <c r="B1684" s="81">
        <v>41636</v>
      </c>
      <c r="C1684" s="24" t="s">
        <v>206</v>
      </c>
      <c r="D1684" s="25">
        <v>4</v>
      </c>
      <c r="E1684" s="25">
        <v>12</v>
      </c>
      <c r="F1684" s="28" t="s">
        <v>198</v>
      </c>
      <c r="G1684" s="2">
        <v>4.4000000000000004</v>
      </c>
      <c r="H1684" s="65">
        <v>9</v>
      </c>
      <c r="I1684" s="27">
        <v>1.1000000000000001</v>
      </c>
      <c r="J1684" s="26">
        <v>1</v>
      </c>
      <c r="K1684" s="64">
        <v>9.9</v>
      </c>
      <c r="L1684" s="6">
        <f t="shared" si="135"/>
        <v>2058.3589755087996</v>
      </c>
      <c r="M1684" s="6">
        <f t="shared" si="136"/>
        <v>2401.9869992537824</v>
      </c>
      <c r="N1684" s="74">
        <f t="shared" si="133"/>
        <v>343.62802374498278</v>
      </c>
      <c r="O1684" s="78">
        <f t="shared" si="134"/>
        <v>0.16694270913558332</v>
      </c>
    </row>
    <row r="1685" spans="2:15" x14ac:dyDescent="0.2">
      <c r="B1685" s="81">
        <v>41636</v>
      </c>
      <c r="C1685" s="24" t="s">
        <v>206</v>
      </c>
      <c r="D1685" s="25">
        <v>4</v>
      </c>
      <c r="E1685" s="25">
        <v>2</v>
      </c>
      <c r="F1685" s="28" t="s">
        <v>1351</v>
      </c>
      <c r="G1685" s="2">
        <v>5.3</v>
      </c>
      <c r="H1685" s="65">
        <v>8</v>
      </c>
      <c r="I1685" s="27">
        <v>0.9</v>
      </c>
      <c r="J1685" s="26"/>
      <c r="K1685" s="64"/>
      <c r="L1685" s="6">
        <f t="shared" si="135"/>
        <v>2059.2589755087997</v>
      </c>
      <c r="M1685" s="6">
        <f t="shared" si="136"/>
        <v>2401.9869992537824</v>
      </c>
      <c r="N1685" s="74">
        <f t="shared" si="133"/>
        <v>342.72802374498269</v>
      </c>
      <c r="O1685" s="78">
        <f t="shared" si="134"/>
        <v>0.16643269633451604</v>
      </c>
    </row>
    <row r="1686" spans="2:15" x14ac:dyDescent="0.2">
      <c r="B1686" s="81">
        <v>41636</v>
      </c>
      <c r="C1686" s="24" t="s">
        <v>206</v>
      </c>
      <c r="D1686" s="25">
        <v>4</v>
      </c>
      <c r="E1686" s="25">
        <v>13</v>
      </c>
      <c r="F1686" s="28" t="s">
        <v>1352</v>
      </c>
      <c r="G1686" s="2">
        <v>5.6</v>
      </c>
      <c r="H1686" s="65">
        <v>26</v>
      </c>
      <c r="I1686" s="27">
        <v>0.9</v>
      </c>
      <c r="J1686" s="26"/>
      <c r="K1686" s="64"/>
      <c r="L1686" s="6">
        <f t="shared" si="135"/>
        <v>2060.1589755087998</v>
      </c>
      <c r="M1686" s="6">
        <f t="shared" si="136"/>
        <v>2401.9869992537824</v>
      </c>
      <c r="N1686" s="74">
        <f t="shared" si="133"/>
        <v>341.8280237449826</v>
      </c>
      <c r="O1686" s="78">
        <f t="shared" si="134"/>
        <v>0.16592312914131344</v>
      </c>
    </row>
    <row r="1687" spans="2:15" x14ac:dyDescent="0.2">
      <c r="B1687" s="81">
        <v>41636</v>
      </c>
      <c r="C1687" s="24" t="s">
        <v>154</v>
      </c>
      <c r="D1687" s="25">
        <v>4</v>
      </c>
      <c r="E1687" s="25">
        <v>7</v>
      </c>
      <c r="F1687" s="28" t="s">
        <v>1353</v>
      </c>
      <c r="G1687" s="2">
        <v>3.3</v>
      </c>
      <c r="H1687" s="65">
        <v>7</v>
      </c>
      <c r="I1687" s="27">
        <v>1.5</v>
      </c>
      <c r="J1687" s="26"/>
      <c r="K1687" s="64"/>
      <c r="L1687" s="6">
        <f t="shared" si="135"/>
        <v>2061.6589755087998</v>
      </c>
      <c r="M1687" s="6">
        <f t="shared" si="136"/>
        <v>2401.9869992537824</v>
      </c>
      <c r="N1687" s="74">
        <f t="shared" si="133"/>
        <v>340.3280237449826</v>
      </c>
      <c r="O1687" s="78">
        <f t="shared" si="134"/>
        <v>0.16507483914064525</v>
      </c>
    </row>
    <row r="1688" spans="2:15" x14ac:dyDescent="0.2">
      <c r="B1688" s="81">
        <v>41636</v>
      </c>
      <c r="C1688" s="24" t="s">
        <v>154</v>
      </c>
      <c r="D1688" s="25">
        <v>4</v>
      </c>
      <c r="E1688" s="25">
        <v>10</v>
      </c>
      <c r="F1688" s="28" t="s">
        <v>1354</v>
      </c>
      <c r="G1688" s="2">
        <v>5.3</v>
      </c>
      <c r="H1688" s="65">
        <v>12</v>
      </c>
      <c r="I1688" s="27">
        <v>0.9</v>
      </c>
      <c r="J1688" s="26">
        <v>1</v>
      </c>
      <c r="K1688" s="64">
        <v>10.8</v>
      </c>
      <c r="L1688" s="6">
        <f t="shared" si="135"/>
        <v>2062.5589755087999</v>
      </c>
      <c r="M1688" s="6">
        <f t="shared" si="136"/>
        <v>2412.7869992537826</v>
      </c>
      <c r="N1688" s="74">
        <f t="shared" si="133"/>
        <v>350.22802374498269</v>
      </c>
      <c r="O1688" s="78">
        <f t="shared" si="134"/>
        <v>0.16980267129505333</v>
      </c>
    </row>
    <row r="1689" spans="2:15" x14ac:dyDescent="0.2">
      <c r="B1689" s="81">
        <v>41636</v>
      </c>
      <c r="C1689" s="24" t="s">
        <v>58</v>
      </c>
      <c r="D1689" s="25">
        <v>5</v>
      </c>
      <c r="E1689" s="25">
        <v>2</v>
      </c>
      <c r="F1689" s="28" t="s">
        <v>1355</v>
      </c>
      <c r="G1689" s="2">
        <v>2.9</v>
      </c>
      <c r="H1689" s="65">
        <v>3.3</v>
      </c>
      <c r="I1689" s="27">
        <v>1.7</v>
      </c>
      <c r="J1689" s="26"/>
      <c r="K1689" s="64"/>
      <c r="L1689" s="6">
        <f t="shared" si="135"/>
        <v>2064.2589755087997</v>
      </c>
      <c r="M1689" s="6">
        <f t="shared" si="136"/>
        <v>2412.7869992537826</v>
      </c>
      <c r="N1689" s="74">
        <f t="shared" si="133"/>
        <v>348.52802374498287</v>
      </c>
      <c r="O1689" s="78">
        <f t="shared" si="134"/>
        <v>0.16883929191058863</v>
      </c>
    </row>
    <row r="1690" spans="2:15" x14ac:dyDescent="0.2">
      <c r="B1690" s="81">
        <v>41636</v>
      </c>
      <c r="C1690" s="24" t="s">
        <v>206</v>
      </c>
      <c r="D1690" s="25">
        <v>6</v>
      </c>
      <c r="E1690" s="25">
        <v>12</v>
      </c>
      <c r="F1690" s="28" t="s">
        <v>1356</v>
      </c>
      <c r="G1690" s="2">
        <v>3.1</v>
      </c>
      <c r="H1690" s="65">
        <v>9</v>
      </c>
      <c r="I1690" s="27">
        <v>1.6</v>
      </c>
      <c r="J1690" s="26">
        <v>3</v>
      </c>
      <c r="K1690" s="64"/>
      <c r="L1690" s="6">
        <f t="shared" si="135"/>
        <v>2065.8589755087996</v>
      </c>
      <c r="M1690" s="6">
        <f t="shared" si="136"/>
        <v>2412.7869992537826</v>
      </c>
      <c r="N1690" s="74">
        <f t="shared" si="133"/>
        <v>346.92802374498297</v>
      </c>
      <c r="O1690" s="78">
        <f t="shared" si="134"/>
        <v>0.16793403027887621</v>
      </c>
    </row>
    <row r="1691" spans="2:15" x14ac:dyDescent="0.2">
      <c r="B1691" s="81">
        <v>41636</v>
      </c>
      <c r="C1691" s="24" t="s">
        <v>206</v>
      </c>
      <c r="D1691" s="25">
        <v>6</v>
      </c>
      <c r="E1691" s="25">
        <v>9</v>
      </c>
      <c r="F1691" s="28" t="s">
        <v>1357</v>
      </c>
      <c r="G1691" s="2">
        <v>5.7</v>
      </c>
      <c r="H1691" s="65">
        <v>6</v>
      </c>
      <c r="I1691" s="27">
        <v>0.9</v>
      </c>
      <c r="J1691" s="26"/>
      <c r="K1691" s="64"/>
      <c r="L1691" s="6">
        <f t="shared" si="135"/>
        <v>2066.7589755087997</v>
      </c>
      <c r="M1691" s="6">
        <f t="shared" si="136"/>
        <v>2412.7869992537826</v>
      </c>
      <c r="N1691" s="74">
        <f t="shared" si="133"/>
        <v>346.02802374498287</v>
      </c>
      <c r="O1691" s="78">
        <f t="shared" si="134"/>
        <v>0.16742543656296296</v>
      </c>
    </row>
    <row r="1692" spans="2:15" x14ac:dyDescent="0.2">
      <c r="B1692" s="81">
        <v>41636</v>
      </c>
      <c r="C1692" s="24" t="s">
        <v>154</v>
      </c>
      <c r="D1692" s="25">
        <v>6</v>
      </c>
      <c r="E1692" s="25">
        <v>2</v>
      </c>
      <c r="F1692" s="28" t="s">
        <v>234</v>
      </c>
      <c r="G1692" s="2">
        <v>5.7</v>
      </c>
      <c r="H1692" s="65">
        <v>9.5</v>
      </c>
      <c r="I1692" s="27">
        <v>0.9</v>
      </c>
      <c r="J1692" s="26"/>
      <c r="K1692" s="64"/>
      <c r="L1692" s="6">
        <f t="shared" si="135"/>
        <v>2067.6589755087998</v>
      </c>
      <c r="M1692" s="6">
        <f t="shared" si="136"/>
        <v>2412.7869992537826</v>
      </c>
      <c r="N1692" s="74">
        <f t="shared" si="133"/>
        <v>345.12802374498278</v>
      </c>
      <c r="O1692" s="78">
        <f t="shared" si="134"/>
        <v>0.16691728560318092</v>
      </c>
    </row>
    <row r="1693" spans="2:15" x14ac:dyDescent="0.2">
      <c r="B1693" s="81">
        <v>41636</v>
      </c>
      <c r="C1693" s="24" t="s">
        <v>154</v>
      </c>
      <c r="D1693" s="25">
        <v>6</v>
      </c>
      <c r="E1693" s="25">
        <v>9</v>
      </c>
      <c r="F1693" s="28" t="s">
        <v>1358</v>
      </c>
      <c r="G1693" s="2">
        <v>5.8</v>
      </c>
      <c r="H1693" s="65">
        <v>18</v>
      </c>
      <c r="I1693" s="27">
        <v>0.9</v>
      </c>
      <c r="J1693" s="26"/>
      <c r="K1693" s="64"/>
      <c r="L1693" s="6">
        <f t="shared" si="135"/>
        <v>2068.5589755087999</v>
      </c>
      <c r="M1693" s="6">
        <f t="shared" si="136"/>
        <v>2412.7869992537826</v>
      </c>
      <c r="N1693" s="74">
        <f t="shared" si="133"/>
        <v>344.22802374498269</v>
      </c>
      <c r="O1693" s="78">
        <f t="shared" si="134"/>
        <v>0.16640957682161975</v>
      </c>
    </row>
    <row r="1694" spans="2:15" x14ac:dyDescent="0.2">
      <c r="B1694" s="81">
        <v>41636</v>
      </c>
      <c r="C1694" s="24" t="s">
        <v>154</v>
      </c>
      <c r="D1694" s="25">
        <v>6</v>
      </c>
      <c r="E1694" s="25">
        <v>8</v>
      </c>
      <c r="F1694" s="28" t="s">
        <v>1359</v>
      </c>
      <c r="G1694" s="2">
        <v>6</v>
      </c>
      <c r="H1694" s="65">
        <v>10</v>
      </c>
      <c r="I1694" s="27">
        <v>0.8</v>
      </c>
      <c r="J1694" s="26"/>
      <c r="K1694" s="64"/>
      <c r="L1694" s="6">
        <f t="shared" si="135"/>
        <v>2069.3589755088001</v>
      </c>
      <c r="M1694" s="6">
        <f t="shared" si="136"/>
        <v>2412.7869992537826</v>
      </c>
      <c r="N1694" s="74">
        <f t="shared" si="133"/>
        <v>343.42802374498251</v>
      </c>
      <c r="O1694" s="78">
        <f t="shared" si="134"/>
        <v>0.16595865087184439</v>
      </c>
    </row>
    <row r="1695" spans="2:15" x14ac:dyDescent="0.2">
      <c r="B1695" s="81">
        <v>41636</v>
      </c>
      <c r="C1695" s="24" t="s">
        <v>206</v>
      </c>
      <c r="D1695" s="25">
        <v>7</v>
      </c>
      <c r="E1695" s="25">
        <v>9</v>
      </c>
      <c r="F1695" s="28" t="s">
        <v>1360</v>
      </c>
      <c r="G1695" s="2">
        <v>3.2</v>
      </c>
      <c r="H1695" s="65">
        <v>4.5999999999999996</v>
      </c>
      <c r="I1695" s="27">
        <v>1.6</v>
      </c>
      <c r="J1695" s="26"/>
      <c r="K1695" s="64"/>
      <c r="L1695" s="6">
        <f t="shared" si="135"/>
        <v>2070.9589755088</v>
      </c>
      <c r="M1695" s="6">
        <f t="shared" si="136"/>
        <v>2412.7869992537826</v>
      </c>
      <c r="N1695" s="74">
        <f t="shared" si="133"/>
        <v>341.8280237449826</v>
      </c>
      <c r="O1695" s="78">
        <f t="shared" si="134"/>
        <v>0.16505784411349875</v>
      </c>
    </row>
    <row r="1696" spans="2:15" x14ac:dyDescent="0.2">
      <c r="B1696" s="81">
        <v>41636</v>
      </c>
      <c r="C1696" s="24" t="s">
        <v>19</v>
      </c>
      <c r="D1696" s="25">
        <v>6</v>
      </c>
      <c r="E1696" s="25">
        <v>3</v>
      </c>
      <c r="F1696" s="28" t="s">
        <v>1361</v>
      </c>
      <c r="G1696" s="2">
        <v>2</v>
      </c>
      <c r="H1696" s="65">
        <v>2.2000000000000002</v>
      </c>
      <c r="I1696" s="27">
        <v>2.5</v>
      </c>
      <c r="J1696" s="26">
        <v>2</v>
      </c>
      <c r="K1696" s="64"/>
      <c r="L1696" s="6">
        <f t="shared" si="135"/>
        <v>2073.4589755088</v>
      </c>
      <c r="M1696" s="6">
        <f t="shared" si="136"/>
        <v>2412.7869992537826</v>
      </c>
      <c r="N1696" s="74">
        <f t="shared" si="133"/>
        <v>339.3280237449826</v>
      </c>
      <c r="O1696" s="78">
        <f t="shared" si="134"/>
        <v>0.1636531167257437</v>
      </c>
    </row>
    <row r="1697" spans="2:15" x14ac:dyDescent="0.2">
      <c r="B1697" s="81">
        <v>41636</v>
      </c>
      <c r="C1697" s="24" t="s">
        <v>58</v>
      </c>
      <c r="D1697" s="25">
        <v>7</v>
      </c>
      <c r="E1697" s="25">
        <v>13</v>
      </c>
      <c r="F1697" s="28" t="s">
        <v>1362</v>
      </c>
      <c r="G1697" s="2">
        <v>3.1</v>
      </c>
      <c r="H1697" s="65">
        <v>5.5</v>
      </c>
      <c r="I1697" s="27">
        <v>1.6</v>
      </c>
      <c r="J1697" s="26">
        <v>1</v>
      </c>
      <c r="K1697" s="64">
        <v>8.8000000000000007</v>
      </c>
      <c r="L1697" s="6">
        <f t="shared" si="135"/>
        <v>2075.0589755087999</v>
      </c>
      <c r="M1697" s="6">
        <f t="shared" si="136"/>
        <v>2421.5869992537828</v>
      </c>
      <c r="N1697" s="74">
        <f t="shared" si="133"/>
        <v>346.52802374498287</v>
      </c>
      <c r="O1697" s="78">
        <f t="shared" si="134"/>
        <v>0.1669967108573456</v>
      </c>
    </row>
    <row r="1698" spans="2:15" x14ac:dyDescent="0.2">
      <c r="B1698" s="81">
        <v>41636</v>
      </c>
      <c r="C1698" s="24" t="s">
        <v>206</v>
      </c>
      <c r="D1698" s="25">
        <v>8</v>
      </c>
      <c r="E1698" s="25">
        <v>13</v>
      </c>
      <c r="F1698" s="28" t="s">
        <v>1363</v>
      </c>
      <c r="G1698" s="2">
        <v>4.3</v>
      </c>
      <c r="H1698" s="65">
        <v>13</v>
      </c>
      <c r="I1698" s="27">
        <v>1.2</v>
      </c>
      <c r="J1698" s="26"/>
      <c r="K1698" s="64"/>
      <c r="L1698" s="6">
        <f t="shared" si="135"/>
        <v>2076.2589755087997</v>
      </c>
      <c r="M1698" s="6">
        <f t="shared" si="136"/>
        <v>2421.5869992537828</v>
      </c>
      <c r="N1698" s="74">
        <f t="shared" si="133"/>
        <v>345.32802374498306</v>
      </c>
      <c r="O1698" s="78">
        <f t="shared" si="134"/>
        <v>0.16632223042424576</v>
      </c>
    </row>
    <row r="1699" spans="2:15" x14ac:dyDescent="0.2">
      <c r="B1699" s="81">
        <v>41636</v>
      </c>
      <c r="C1699" s="24" t="s">
        <v>154</v>
      </c>
      <c r="D1699" s="25">
        <v>8</v>
      </c>
      <c r="E1699" s="25">
        <v>6</v>
      </c>
      <c r="F1699" s="28" t="s">
        <v>1364</v>
      </c>
      <c r="G1699" s="2">
        <v>1.7</v>
      </c>
      <c r="H1699" s="65">
        <v>1.75</v>
      </c>
      <c r="I1699" s="27">
        <v>2.9</v>
      </c>
      <c r="J1699" s="26">
        <v>1</v>
      </c>
      <c r="K1699" s="64">
        <v>5.0750000000000002</v>
      </c>
      <c r="L1699" s="6">
        <f t="shared" si="135"/>
        <v>2079.1589755087998</v>
      </c>
      <c r="M1699" s="6">
        <f t="shared" si="136"/>
        <v>2426.6619992537826</v>
      </c>
      <c r="N1699" s="74">
        <f t="shared" si="133"/>
        <v>347.50302374498278</v>
      </c>
      <c r="O1699" s="78">
        <f t="shared" si="134"/>
        <v>0.16713634110635711</v>
      </c>
    </row>
    <row r="1700" spans="2:15" x14ac:dyDescent="0.2">
      <c r="B1700" s="81">
        <v>41636</v>
      </c>
      <c r="C1700" s="24" t="s">
        <v>58</v>
      </c>
      <c r="D1700" s="25">
        <v>8</v>
      </c>
      <c r="E1700" s="25">
        <v>19</v>
      </c>
      <c r="F1700" s="28" t="s">
        <v>1365</v>
      </c>
      <c r="G1700" s="2">
        <v>3.4</v>
      </c>
      <c r="H1700" s="65">
        <v>7</v>
      </c>
      <c r="I1700" s="27">
        <v>1.5</v>
      </c>
      <c r="J1700" s="26"/>
      <c r="K1700" s="64"/>
      <c r="L1700" s="6">
        <f t="shared" si="135"/>
        <v>2080.6589755087998</v>
      </c>
      <c r="M1700" s="6">
        <f t="shared" si="136"/>
        <v>2426.6619992537826</v>
      </c>
      <c r="N1700" s="74">
        <f t="shared" si="133"/>
        <v>346.00302374498278</v>
      </c>
      <c r="O1700" s="78">
        <f t="shared" si="134"/>
        <v>0.16629492281904196</v>
      </c>
    </row>
    <row r="1701" spans="2:15" x14ac:dyDescent="0.2">
      <c r="B1701" s="81">
        <v>41636</v>
      </c>
      <c r="C1701" s="24" t="s">
        <v>58</v>
      </c>
      <c r="D1701" s="25">
        <v>8</v>
      </c>
      <c r="E1701" s="25">
        <v>12</v>
      </c>
      <c r="F1701" s="28" t="s">
        <v>1366</v>
      </c>
      <c r="G1701" s="2">
        <v>4.3</v>
      </c>
      <c r="H1701" s="65">
        <v>26</v>
      </c>
      <c r="I1701" s="27">
        <v>1.2</v>
      </c>
      <c r="J1701" s="26"/>
      <c r="K1701" s="64"/>
      <c r="L1701" s="6">
        <f t="shared" si="135"/>
        <v>2081.8589755087996</v>
      </c>
      <c r="M1701" s="6">
        <f t="shared" si="136"/>
        <v>2426.6619992537826</v>
      </c>
      <c r="N1701" s="74">
        <f t="shared" si="133"/>
        <v>344.80302374498297</v>
      </c>
      <c r="O1701" s="78">
        <f t="shared" si="134"/>
        <v>0.16562266118948532</v>
      </c>
    </row>
    <row r="1702" spans="2:15" x14ac:dyDescent="0.2">
      <c r="B1702" s="81">
        <v>41636</v>
      </c>
      <c r="C1702" s="24" t="s">
        <v>19</v>
      </c>
      <c r="D1702" s="25">
        <v>8</v>
      </c>
      <c r="E1702" s="25">
        <v>7</v>
      </c>
      <c r="F1702" s="28" t="s">
        <v>1367</v>
      </c>
      <c r="G1702" s="2">
        <v>2.9</v>
      </c>
      <c r="H1702" s="65">
        <v>10</v>
      </c>
      <c r="I1702" s="27">
        <v>1.7</v>
      </c>
      <c r="J1702" s="26"/>
      <c r="K1702" s="64"/>
      <c r="L1702" s="6">
        <f t="shared" si="135"/>
        <v>2083.5589755087994</v>
      </c>
      <c r="M1702" s="6">
        <f t="shared" si="136"/>
        <v>2426.6619992537826</v>
      </c>
      <c r="N1702" s="74">
        <f t="shared" si="133"/>
        <v>343.10302374498315</v>
      </c>
      <c r="O1702" s="78">
        <f t="shared" si="134"/>
        <v>0.16467161610397821</v>
      </c>
    </row>
    <row r="1703" spans="2:15" x14ac:dyDescent="0.2">
      <c r="B1703" s="81">
        <v>41636</v>
      </c>
      <c r="C1703" s="24" t="s">
        <v>24</v>
      </c>
      <c r="D1703" s="25">
        <v>6</v>
      </c>
      <c r="E1703" s="25">
        <v>1</v>
      </c>
      <c r="F1703" s="28" t="s">
        <v>1368</v>
      </c>
      <c r="G1703" s="2">
        <v>2.9</v>
      </c>
      <c r="H1703" s="65">
        <v>4</v>
      </c>
      <c r="I1703" s="27">
        <v>1.7</v>
      </c>
      <c r="J1703" s="26"/>
      <c r="K1703" s="64"/>
      <c r="L1703" s="6">
        <f t="shared" si="135"/>
        <v>2085.2589755087993</v>
      </c>
      <c r="M1703" s="6">
        <f t="shared" si="136"/>
        <v>2426.6619992537826</v>
      </c>
      <c r="N1703" s="74">
        <f t="shared" si="133"/>
        <v>341.40302374498333</v>
      </c>
      <c r="O1703" s="78">
        <f t="shared" si="134"/>
        <v>0.16372212169075145</v>
      </c>
    </row>
    <row r="1704" spans="2:15" x14ac:dyDescent="0.2">
      <c r="B1704" s="81">
        <v>41636</v>
      </c>
      <c r="C1704" s="24" t="s">
        <v>24</v>
      </c>
      <c r="D1704" s="25">
        <v>6</v>
      </c>
      <c r="E1704" s="25">
        <v>2</v>
      </c>
      <c r="F1704" s="28" t="s">
        <v>1369</v>
      </c>
      <c r="G1704" s="2">
        <v>3.6</v>
      </c>
      <c r="H1704" s="65">
        <v>9.5</v>
      </c>
      <c r="I1704" s="27">
        <v>1.4</v>
      </c>
      <c r="J1704" s="26">
        <v>3</v>
      </c>
      <c r="K1704" s="64"/>
      <c r="L1704" s="6">
        <f t="shared" si="135"/>
        <v>2086.6589755087994</v>
      </c>
      <c r="M1704" s="6">
        <f t="shared" si="136"/>
        <v>2426.6619992537826</v>
      </c>
      <c r="N1704" s="74">
        <f t="shared" si="133"/>
        <v>340.00302374498324</v>
      </c>
      <c r="O1704" s="78">
        <f t="shared" si="134"/>
        <v>0.1629413467823983</v>
      </c>
    </row>
    <row r="1705" spans="2:15" x14ac:dyDescent="0.2">
      <c r="B1705" s="81">
        <v>41636</v>
      </c>
      <c r="C1705" s="24" t="s">
        <v>24</v>
      </c>
      <c r="D1705" s="25">
        <v>7</v>
      </c>
      <c r="E1705" s="25">
        <v>7</v>
      </c>
      <c r="F1705" s="28" t="s">
        <v>1307</v>
      </c>
      <c r="G1705" s="2">
        <v>3</v>
      </c>
      <c r="H1705" s="65">
        <v>4.2</v>
      </c>
      <c r="I1705" s="27">
        <v>1.7</v>
      </c>
      <c r="J1705" s="26"/>
      <c r="K1705" s="64"/>
      <c r="L1705" s="6">
        <f t="shared" si="135"/>
        <v>2088.3589755087992</v>
      </c>
      <c r="M1705" s="6">
        <f t="shared" si="136"/>
        <v>2426.6619992537826</v>
      </c>
      <c r="N1705" s="74">
        <f t="shared" si="133"/>
        <v>338.30302374498342</v>
      </c>
      <c r="O1705" s="78">
        <f t="shared" si="134"/>
        <v>0.16199467031886156</v>
      </c>
    </row>
    <row r="1706" spans="2:15" x14ac:dyDescent="0.2">
      <c r="B1706" s="81">
        <v>41640</v>
      </c>
      <c r="C1706" s="24" t="s">
        <v>17</v>
      </c>
      <c r="D1706" s="25">
        <v>2</v>
      </c>
      <c r="E1706" s="25">
        <v>4</v>
      </c>
      <c r="F1706" s="28" t="s">
        <v>1274</v>
      </c>
      <c r="G1706" s="87">
        <v>4.9000000000000004</v>
      </c>
      <c r="H1706" s="65">
        <v>9</v>
      </c>
      <c r="I1706" s="27">
        <f t="shared" ref="I1706:I1769" si="137">ROUND(5/G1706,1)</f>
        <v>1</v>
      </c>
      <c r="J1706" s="42"/>
      <c r="K1706" s="64"/>
      <c r="L1706" s="6">
        <f t="shared" si="135"/>
        <v>2089.3589755087992</v>
      </c>
      <c r="M1706" s="6">
        <f t="shared" si="136"/>
        <v>2426.6619992537826</v>
      </c>
      <c r="N1706" s="74">
        <f t="shared" si="133"/>
        <v>337.30302374498342</v>
      </c>
      <c r="O1706" s="78">
        <f t="shared" si="134"/>
        <v>0.16143852143112153</v>
      </c>
    </row>
    <row r="1707" spans="2:15" x14ac:dyDescent="0.2">
      <c r="B1707" s="81">
        <v>41640</v>
      </c>
      <c r="C1707" s="24" t="s">
        <v>17</v>
      </c>
      <c r="D1707" s="25">
        <v>3</v>
      </c>
      <c r="E1707" s="25">
        <v>3</v>
      </c>
      <c r="F1707" s="28" t="s">
        <v>1370</v>
      </c>
      <c r="G1707" s="87">
        <v>4</v>
      </c>
      <c r="H1707" s="65">
        <v>8</v>
      </c>
      <c r="I1707" s="27">
        <f t="shared" si="137"/>
        <v>1.3</v>
      </c>
      <c r="J1707" s="42"/>
      <c r="K1707" s="64"/>
      <c r="L1707" s="6">
        <f t="shared" si="135"/>
        <v>2090.6589755087994</v>
      </c>
      <c r="M1707" s="6">
        <f t="shared" si="136"/>
        <v>2426.6619992537826</v>
      </c>
      <c r="N1707" s="74">
        <f t="shared" si="133"/>
        <v>336.00302374498324</v>
      </c>
      <c r="O1707" s="78">
        <f t="shared" si="134"/>
        <v>0.16071632326511351</v>
      </c>
    </row>
    <row r="1708" spans="2:15" x14ac:dyDescent="0.2">
      <c r="B1708" s="81">
        <v>41640</v>
      </c>
      <c r="C1708" s="24" t="s">
        <v>242</v>
      </c>
      <c r="D1708" s="25">
        <v>3</v>
      </c>
      <c r="E1708" s="25">
        <v>2</v>
      </c>
      <c r="F1708" s="28" t="s">
        <v>1371</v>
      </c>
      <c r="G1708" s="87">
        <v>2.8</v>
      </c>
      <c r="H1708" s="65">
        <v>4.8</v>
      </c>
      <c r="I1708" s="27">
        <f t="shared" si="137"/>
        <v>1.8</v>
      </c>
      <c r="J1708" s="42">
        <v>1</v>
      </c>
      <c r="K1708" s="64">
        <f>I1708*H1708</f>
        <v>8.64</v>
      </c>
      <c r="L1708" s="6">
        <f t="shared" si="135"/>
        <v>2092.4589755087995</v>
      </c>
      <c r="M1708" s="6">
        <f t="shared" si="136"/>
        <v>2435.3019992537825</v>
      </c>
      <c r="N1708" s="74">
        <f t="shared" si="133"/>
        <v>342.84302374498293</v>
      </c>
      <c r="O1708" s="78">
        <f t="shared" si="134"/>
        <v>0.16384695124625689</v>
      </c>
    </row>
    <row r="1709" spans="2:15" x14ac:dyDescent="0.2">
      <c r="B1709" s="81">
        <v>41640</v>
      </c>
      <c r="C1709" s="24" t="s">
        <v>30</v>
      </c>
      <c r="D1709" s="25">
        <v>5</v>
      </c>
      <c r="E1709" s="25">
        <v>7</v>
      </c>
      <c r="F1709" s="28" t="s">
        <v>1372</v>
      </c>
      <c r="G1709" s="87">
        <v>4.4000000000000004</v>
      </c>
      <c r="H1709" s="65">
        <v>5.5</v>
      </c>
      <c r="I1709" s="27">
        <f t="shared" si="137"/>
        <v>1.1000000000000001</v>
      </c>
      <c r="J1709" s="42"/>
      <c r="K1709" s="64"/>
      <c r="L1709" s="6">
        <f t="shared" si="135"/>
        <v>2093.5589755087994</v>
      </c>
      <c r="M1709" s="6">
        <f t="shared" si="136"/>
        <v>2435.3019992537825</v>
      </c>
      <c r="N1709" s="74">
        <f t="shared" si="133"/>
        <v>341.74302374498302</v>
      </c>
      <c r="O1709" s="78">
        <f t="shared" si="134"/>
        <v>0.16323544153416022</v>
      </c>
    </row>
    <row r="1710" spans="2:15" x14ac:dyDescent="0.2">
      <c r="B1710" s="81">
        <v>41640</v>
      </c>
      <c r="C1710" s="24" t="s">
        <v>30</v>
      </c>
      <c r="D1710" s="25">
        <v>5</v>
      </c>
      <c r="E1710" s="25">
        <v>1</v>
      </c>
      <c r="F1710" s="28" t="s">
        <v>1373</v>
      </c>
      <c r="G1710" s="87">
        <v>4.7</v>
      </c>
      <c r="H1710" s="65">
        <v>5</v>
      </c>
      <c r="I1710" s="27">
        <f t="shared" si="137"/>
        <v>1.1000000000000001</v>
      </c>
      <c r="J1710" s="42"/>
      <c r="K1710" s="64"/>
      <c r="L1710" s="6">
        <f t="shared" si="135"/>
        <v>2094.6589755087994</v>
      </c>
      <c r="M1710" s="6">
        <f t="shared" si="136"/>
        <v>2435.3019992537825</v>
      </c>
      <c r="N1710" s="74">
        <f t="shared" si="133"/>
        <v>340.64302374498311</v>
      </c>
      <c r="O1710" s="78">
        <f t="shared" si="134"/>
        <v>0.16262457408478143</v>
      </c>
    </row>
    <row r="1711" spans="2:15" x14ac:dyDescent="0.2">
      <c r="B1711" s="81">
        <v>41640</v>
      </c>
      <c r="C1711" s="24" t="s">
        <v>30</v>
      </c>
      <c r="D1711" s="25">
        <v>5</v>
      </c>
      <c r="E1711" s="25">
        <v>6</v>
      </c>
      <c r="F1711" s="28" t="s">
        <v>1374</v>
      </c>
      <c r="G1711" s="87">
        <v>5.8</v>
      </c>
      <c r="H1711" s="65">
        <v>6</v>
      </c>
      <c r="I1711" s="27">
        <f t="shared" si="137"/>
        <v>0.9</v>
      </c>
      <c r="J1711" s="42">
        <v>1</v>
      </c>
      <c r="K1711" s="64">
        <f>I1711*H1711</f>
        <v>5.4</v>
      </c>
      <c r="L1711" s="6">
        <f t="shared" si="135"/>
        <v>2095.5589755087994</v>
      </c>
      <c r="M1711" s="6">
        <f t="shared" si="136"/>
        <v>2440.7019992537826</v>
      </c>
      <c r="N1711" s="74">
        <f t="shared" si="133"/>
        <v>345.14302374498311</v>
      </c>
      <c r="O1711" s="78">
        <f t="shared" si="134"/>
        <v>0.16470212853884619</v>
      </c>
    </row>
    <row r="1712" spans="2:15" x14ac:dyDescent="0.2">
      <c r="B1712" s="81">
        <v>41640</v>
      </c>
      <c r="C1712" s="24" t="s">
        <v>17</v>
      </c>
      <c r="D1712" s="25">
        <v>6</v>
      </c>
      <c r="E1712" s="25">
        <v>2</v>
      </c>
      <c r="F1712" s="28" t="s">
        <v>1375</v>
      </c>
      <c r="G1712" s="87">
        <v>5.2</v>
      </c>
      <c r="H1712" s="65">
        <v>8</v>
      </c>
      <c r="I1712" s="27">
        <f t="shared" si="137"/>
        <v>1</v>
      </c>
      <c r="J1712" s="42"/>
      <c r="K1712" s="64"/>
      <c r="L1712" s="6">
        <f t="shared" si="135"/>
        <v>2096.5589755087994</v>
      </c>
      <c r="M1712" s="6">
        <f t="shared" si="136"/>
        <v>2440.7019992537826</v>
      </c>
      <c r="N1712" s="74">
        <f t="shared" si="133"/>
        <v>344.14302374498311</v>
      </c>
      <c r="O1712" s="78">
        <f t="shared" si="134"/>
        <v>0.16414659819500924</v>
      </c>
    </row>
    <row r="1713" spans="2:15" x14ac:dyDescent="0.2">
      <c r="B1713" s="81">
        <v>41640</v>
      </c>
      <c r="C1713" s="24" t="s">
        <v>17</v>
      </c>
      <c r="D1713" s="25">
        <v>6</v>
      </c>
      <c r="E1713" s="25">
        <v>9</v>
      </c>
      <c r="F1713" s="28" t="s">
        <v>320</v>
      </c>
      <c r="G1713" s="87">
        <v>5.7</v>
      </c>
      <c r="H1713" s="65">
        <v>10</v>
      </c>
      <c r="I1713" s="27">
        <f t="shared" si="137"/>
        <v>0.9</v>
      </c>
      <c r="J1713" s="42"/>
      <c r="K1713" s="64"/>
      <c r="L1713" s="6">
        <f t="shared" si="135"/>
        <v>2097.4589755087995</v>
      </c>
      <c r="M1713" s="6">
        <f t="shared" si="136"/>
        <v>2440.7019992537826</v>
      </c>
      <c r="N1713" s="74">
        <f t="shared" si="133"/>
        <v>343.24302374498302</v>
      </c>
      <c r="O1713" s="78">
        <f t="shared" si="134"/>
        <v>0.16364707379400328</v>
      </c>
    </row>
    <row r="1714" spans="2:15" x14ac:dyDescent="0.2">
      <c r="B1714" s="81">
        <v>41640</v>
      </c>
      <c r="C1714" s="24" t="s">
        <v>30</v>
      </c>
      <c r="D1714" s="25">
        <v>6</v>
      </c>
      <c r="E1714" s="25">
        <v>6</v>
      </c>
      <c r="F1714" s="28" t="s">
        <v>1376</v>
      </c>
      <c r="G1714" s="87">
        <v>5.6</v>
      </c>
      <c r="H1714" s="65">
        <v>6</v>
      </c>
      <c r="I1714" s="27">
        <f t="shared" si="137"/>
        <v>0.9</v>
      </c>
      <c r="J1714" s="42">
        <v>2</v>
      </c>
      <c r="K1714" s="64"/>
      <c r="L1714" s="6">
        <f t="shared" si="135"/>
        <v>2098.3589755087996</v>
      </c>
      <c r="M1714" s="6">
        <f t="shared" si="136"/>
        <v>2440.7019992537826</v>
      </c>
      <c r="N1714" s="74">
        <f t="shared" si="133"/>
        <v>342.34302374498293</v>
      </c>
      <c r="O1714" s="78">
        <f t="shared" si="134"/>
        <v>0.16314797789161567</v>
      </c>
    </row>
    <row r="1715" spans="2:15" x14ac:dyDescent="0.2">
      <c r="B1715" s="81">
        <v>41640</v>
      </c>
      <c r="C1715" s="24" t="s">
        <v>30</v>
      </c>
      <c r="D1715" s="25">
        <v>6</v>
      </c>
      <c r="E1715" s="25">
        <v>10</v>
      </c>
      <c r="F1715" s="28" t="s">
        <v>1377</v>
      </c>
      <c r="G1715" s="87">
        <v>5.7</v>
      </c>
      <c r="H1715" s="65">
        <v>8</v>
      </c>
      <c r="I1715" s="27">
        <f t="shared" si="137"/>
        <v>0.9</v>
      </c>
      <c r="J1715" s="42"/>
      <c r="K1715" s="64"/>
      <c r="L1715" s="6">
        <f t="shared" si="135"/>
        <v>2099.2589755087997</v>
      </c>
      <c r="M1715" s="6">
        <f t="shared" si="136"/>
        <v>2440.7019992537826</v>
      </c>
      <c r="N1715" s="74">
        <f t="shared" si="133"/>
        <v>341.44302374498284</v>
      </c>
      <c r="O1715" s="78">
        <f t="shared" si="134"/>
        <v>0.16264930993672513</v>
      </c>
    </row>
    <row r="1716" spans="2:15" x14ac:dyDescent="0.2">
      <c r="B1716" s="81">
        <v>41640</v>
      </c>
      <c r="C1716" s="24" t="s">
        <v>17</v>
      </c>
      <c r="D1716" s="25">
        <v>7</v>
      </c>
      <c r="E1716" s="25">
        <v>4</v>
      </c>
      <c r="F1716" s="28" t="s">
        <v>402</v>
      </c>
      <c r="G1716" s="87">
        <v>3.1</v>
      </c>
      <c r="H1716" s="65">
        <v>5</v>
      </c>
      <c r="I1716" s="27">
        <f t="shared" si="137"/>
        <v>1.6</v>
      </c>
      <c r="J1716" s="42">
        <v>2</v>
      </c>
      <c r="K1716" s="64"/>
      <c r="L1716" s="6">
        <f t="shared" si="135"/>
        <v>2100.8589755087996</v>
      </c>
      <c r="M1716" s="6">
        <f t="shared" si="136"/>
        <v>2440.7019992537826</v>
      </c>
      <c r="N1716" s="74">
        <f t="shared" si="133"/>
        <v>339.84302374498293</v>
      </c>
      <c r="O1716" s="78">
        <f t="shared" si="134"/>
        <v>0.16176384407843347</v>
      </c>
    </row>
    <row r="1717" spans="2:15" x14ac:dyDescent="0.2">
      <c r="B1717" s="81">
        <v>41640</v>
      </c>
      <c r="C1717" s="24" t="s">
        <v>242</v>
      </c>
      <c r="D1717" s="25">
        <v>7</v>
      </c>
      <c r="E1717" s="25">
        <v>3</v>
      </c>
      <c r="F1717" s="28" t="s">
        <v>1378</v>
      </c>
      <c r="G1717" s="87">
        <v>4.2</v>
      </c>
      <c r="H1717" s="65">
        <v>7.5</v>
      </c>
      <c r="I1717" s="27">
        <f t="shared" si="137"/>
        <v>1.2</v>
      </c>
      <c r="J1717" s="42"/>
      <c r="K1717" s="64"/>
      <c r="L1717" s="6">
        <f t="shared" si="135"/>
        <v>2102.0589755087994</v>
      </c>
      <c r="M1717" s="6">
        <f t="shared" si="136"/>
        <v>2440.7019992537826</v>
      </c>
      <c r="N1717" s="74">
        <f t="shared" si="133"/>
        <v>338.64302374498311</v>
      </c>
      <c r="O1717" s="78">
        <f t="shared" si="134"/>
        <v>0.16110062928325558</v>
      </c>
    </row>
    <row r="1718" spans="2:15" x14ac:dyDescent="0.2">
      <c r="B1718" s="81">
        <v>41640</v>
      </c>
      <c r="C1718" s="24" t="s">
        <v>242</v>
      </c>
      <c r="D1718" s="25">
        <v>7</v>
      </c>
      <c r="E1718" s="25">
        <v>5</v>
      </c>
      <c r="F1718" s="28" t="s">
        <v>1379</v>
      </c>
      <c r="G1718" s="87">
        <v>6</v>
      </c>
      <c r="H1718" s="65">
        <v>8</v>
      </c>
      <c r="I1718" s="27">
        <f t="shared" si="137"/>
        <v>0.8</v>
      </c>
      <c r="J1718" s="42"/>
      <c r="K1718" s="64"/>
      <c r="L1718" s="6">
        <f t="shared" si="135"/>
        <v>2102.8589755087996</v>
      </c>
      <c r="M1718" s="6">
        <f t="shared" si="136"/>
        <v>2440.7019992537826</v>
      </c>
      <c r="N1718" s="74">
        <f t="shared" si="133"/>
        <v>337.84302374498293</v>
      </c>
      <c r="O1718" s="78">
        <f t="shared" si="134"/>
        <v>0.16065890660273105</v>
      </c>
    </row>
    <row r="1719" spans="2:15" x14ac:dyDescent="0.2">
      <c r="B1719" s="81">
        <v>41640</v>
      </c>
      <c r="C1719" s="24" t="s">
        <v>24</v>
      </c>
      <c r="D1719" s="25">
        <v>4</v>
      </c>
      <c r="E1719" s="25">
        <v>4</v>
      </c>
      <c r="F1719" s="28" t="s">
        <v>491</v>
      </c>
      <c r="G1719" s="87">
        <v>3.7</v>
      </c>
      <c r="H1719" s="65">
        <v>3.75</v>
      </c>
      <c r="I1719" s="27">
        <f t="shared" si="137"/>
        <v>1.4</v>
      </c>
      <c r="J1719" s="42">
        <v>2</v>
      </c>
      <c r="K1719" s="64"/>
      <c r="L1719" s="6">
        <f t="shared" si="135"/>
        <v>2104.2589755087997</v>
      </c>
      <c r="M1719" s="6">
        <f t="shared" si="136"/>
        <v>2440.7019992537826</v>
      </c>
      <c r="N1719" s="74">
        <f t="shared" si="133"/>
        <v>336.44302374498284</v>
      </c>
      <c r="O1719" s="78">
        <f t="shared" si="134"/>
        <v>0.1598867000976591</v>
      </c>
    </row>
    <row r="1720" spans="2:15" x14ac:dyDescent="0.2">
      <c r="B1720" s="81">
        <v>41640</v>
      </c>
      <c r="C1720" s="24" t="s">
        <v>24</v>
      </c>
      <c r="D1720" s="25">
        <v>4</v>
      </c>
      <c r="E1720" s="25">
        <v>2</v>
      </c>
      <c r="F1720" s="28" t="s">
        <v>1380</v>
      </c>
      <c r="G1720" s="87">
        <v>5.0999999999999996</v>
      </c>
      <c r="H1720" s="65">
        <v>6</v>
      </c>
      <c r="I1720" s="27">
        <f t="shared" si="137"/>
        <v>1</v>
      </c>
      <c r="J1720" s="42">
        <v>3</v>
      </c>
      <c r="K1720" s="64"/>
      <c r="L1720" s="6">
        <f t="shared" si="135"/>
        <v>2105.2589755087997</v>
      </c>
      <c r="M1720" s="6">
        <f t="shared" si="136"/>
        <v>2440.7019992537826</v>
      </c>
      <c r="N1720" s="74">
        <f t="shared" si="133"/>
        <v>335.44302374498284</v>
      </c>
      <c r="O1720" s="78">
        <f t="shared" si="134"/>
        <v>0.15933575282058249</v>
      </c>
    </row>
    <row r="1721" spans="2:15" x14ac:dyDescent="0.2">
      <c r="B1721" s="81">
        <v>41640</v>
      </c>
      <c r="C1721" s="24" t="s">
        <v>30</v>
      </c>
      <c r="D1721" s="25">
        <v>7</v>
      </c>
      <c r="E1721" s="25">
        <v>2</v>
      </c>
      <c r="F1721" s="28" t="s">
        <v>1381</v>
      </c>
      <c r="G1721" s="87">
        <v>3.4</v>
      </c>
      <c r="H1721" s="65">
        <v>6</v>
      </c>
      <c r="I1721" s="27">
        <f t="shared" si="137"/>
        <v>1.5</v>
      </c>
      <c r="J1721" s="42">
        <v>2</v>
      </c>
      <c r="K1721" s="64"/>
      <c r="L1721" s="6">
        <f t="shared" si="135"/>
        <v>2106.7589755087997</v>
      </c>
      <c r="M1721" s="6">
        <f t="shared" si="136"/>
        <v>2440.7019992537826</v>
      </c>
      <c r="N1721" s="74">
        <f t="shared" si="133"/>
        <v>333.94302374498284</v>
      </c>
      <c r="O1721" s="78">
        <f t="shared" si="134"/>
        <v>0.15851031258302001</v>
      </c>
    </row>
    <row r="1722" spans="2:15" x14ac:dyDescent="0.2">
      <c r="B1722" s="81">
        <v>41640</v>
      </c>
      <c r="C1722" s="24" t="s">
        <v>30</v>
      </c>
      <c r="D1722" s="25">
        <v>7</v>
      </c>
      <c r="E1722" s="25">
        <v>5</v>
      </c>
      <c r="F1722" s="28" t="s">
        <v>1382</v>
      </c>
      <c r="G1722" s="87">
        <v>5.6</v>
      </c>
      <c r="H1722" s="65">
        <v>12</v>
      </c>
      <c r="I1722" s="27">
        <f t="shared" si="137"/>
        <v>0.9</v>
      </c>
      <c r="J1722" s="42">
        <v>3</v>
      </c>
      <c r="K1722" s="64"/>
      <c r="L1722" s="6">
        <f t="shared" si="135"/>
        <v>2107.6589755087998</v>
      </c>
      <c r="M1722" s="6">
        <f t="shared" si="136"/>
        <v>2440.7019992537826</v>
      </c>
      <c r="N1722" s="74">
        <f t="shared" si="133"/>
        <v>333.04302374498275</v>
      </c>
      <c r="O1722" s="78">
        <f t="shared" si="134"/>
        <v>0.15801561239981171</v>
      </c>
    </row>
    <row r="1723" spans="2:15" x14ac:dyDescent="0.2">
      <c r="B1723" s="81">
        <v>41640</v>
      </c>
      <c r="C1723" s="24" t="s">
        <v>17</v>
      </c>
      <c r="D1723" s="25">
        <v>8</v>
      </c>
      <c r="E1723" s="25">
        <v>5</v>
      </c>
      <c r="F1723" s="28" t="s">
        <v>1230</v>
      </c>
      <c r="G1723" s="87">
        <v>4.8</v>
      </c>
      <c r="H1723" s="65">
        <v>7.5</v>
      </c>
      <c r="I1723" s="27">
        <f t="shared" si="137"/>
        <v>1</v>
      </c>
      <c r="J1723" s="42"/>
      <c r="K1723" s="64"/>
      <c r="L1723" s="6">
        <f t="shared" si="135"/>
        <v>2108.6589755087998</v>
      </c>
      <c r="M1723" s="6">
        <f t="shared" si="136"/>
        <v>2440.7019992537826</v>
      </c>
      <c r="N1723" s="74">
        <f t="shared" si="133"/>
        <v>332.04302374498275</v>
      </c>
      <c r="O1723" s="78">
        <f t="shared" si="134"/>
        <v>0.15746644080504477</v>
      </c>
    </row>
    <row r="1724" spans="2:15" x14ac:dyDescent="0.2">
      <c r="B1724" s="81">
        <v>41640</v>
      </c>
      <c r="C1724" s="24" t="s">
        <v>242</v>
      </c>
      <c r="D1724" s="25">
        <v>8</v>
      </c>
      <c r="E1724" s="25">
        <v>6</v>
      </c>
      <c r="F1724" s="28" t="s">
        <v>200</v>
      </c>
      <c r="G1724" s="87">
        <v>5.9</v>
      </c>
      <c r="H1724" s="65">
        <v>17</v>
      </c>
      <c r="I1724" s="27">
        <f t="shared" si="137"/>
        <v>0.8</v>
      </c>
      <c r="J1724" s="42"/>
      <c r="K1724" s="64"/>
      <c r="L1724" s="6">
        <f t="shared" si="135"/>
        <v>2109.4589755088</v>
      </c>
      <c r="M1724" s="6">
        <f t="shared" si="136"/>
        <v>2440.7019992537826</v>
      </c>
      <c r="N1724" s="74">
        <f t="shared" si="133"/>
        <v>331.24302374498257</v>
      </c>
      <c r="O1724" s="78">
        <f t="shared" si="134"/>
        <v>0.15702747841544867</v>
      </c>
    </row>
    <row r="1725" spans="2:15" x14ac:dyDescent="0.2">
      <c r="B1725" s="81">
        <v>41640</v>
      </c>
      <c r="C1725" s="24" t="s">
        <v>24</v>
      </c>
      <c r="D1725" s="25">
        <v>5</v>
      </c>
      <c r="E1725" s="25">
        <v>9</v>
      </c>
      <c r="F1725" s="28" t="s">
        <v>393</v>
      </c>
      <c r="G1725" s="87">
        <v>4.5</v>
      </c>
      <c r="H1725" s="65">
        <v>6</v>
      </c>
      <c r="I1725" s="27">
        <f t="shared" si="137"/>
        <v>1.1000000000000001</v>
      </c>
      <c r="J1725" s="42">
        <v>2</v>
      </c>
      <c r="K1725" s="64"/>
      <c r="L1725" s="6">
        <f t="shared" si="135"/>
        <v>2110.5589755087999</v>
      </c>
      <c r="M1725" s="6">
        <f t="shared" si="136"/>
        <v>2440.7019992537826</v>
      </c>
      <c r="N1725" s="74">
        <f t="shared" si="133"/>
        <v>330.14302374498266</v>
      </c>
      <c r="O1725" s="78">
        <f t="shared" si="134"/>
        <v>0.15642444848782011</v>
      </c>
    </row>
    <row r="1726" spans="2:15" x14ac:dyDescent="0.2">
      <c r="B1726" s="81">
        <v>41640</v>
      </c>
      <c r="C1726" s="24" t="s">
        <v>24</v>
      </c>
      <c r="D1726" s="25">
        <v>5</v>
      </c>
      <c r="E1726" s="25">
        <v>3</v>
      </c>
      <c r="F1726" s="28" t="s">
        <v>1383</v>
      </c>
      <c r="G1726" s="87">
        <v>6</v>
      </c>
      <c r="H1726" s="65">
        <v>7.5</v>
      </c>
      <c r="I1726" s="27">
        <f t="shared" si="137"/>
        <v>0.8</v>
      </c>
      <c r="J1726" s="42"/>
      <c r="K1726" s="64"/>
      <c r="L1726" s="6">
        <f t="shared" si="135"/>
        <v>2111.3589755088001</v>
      </c>
      <c r="M1726" s="6">
        <f t="shared" si="136"/>
        <v>2440.7019992537826</v>
      </c>
      <c r="N1726" s="74">
        <f t="shared" si="133"/>
        <v>329.34302374498247</v>
      </c>
      <c r="O1726" s="78">
        <f t="shared" si="134"/>
        <v>0.15598627593188724</v>
      </c>
    </row>
    <row r="1727" spans="2:15" x14ac:dyDescent="0.2">
      <c r="B1727" s="81">
        <v>41640</v>
      </c>
      <c r="C1727" s="24" t="s">
        <v>30</v>
      </c>
      <c r="D1727" s="25">
        <v>8</v>
      </c>
      <c r="E1727" s="25">
        <v>1</v>
      </c>
      <c r="F1727" s="28" t="s">
        <v>1384</v>
      </c>
      <c r="G1727" s="87">
        <v>4.7</v>
      </c>
      <c r="H1727" s="65">
        <v>5</v>
      </c>
      <c r="I1727" s="27">
        <f t="shared" si="137"/>
        <v>1.1000000000000001</v>
      </c>
      <c r="J1727" s="42"/>
      <c r="K1727" s="64"/>
      <c r="L1727" s="6">
        <f t="shared" si="135"/>
        <v>2112.4589755088</v>
      </c>
      <c r="M1727" s="6">
        <f t="shared" si="136"/>
        <v>2440.7019992537826</v>
      </c>
      <c r="N1727" s="74">
        <f t="shared" si="133"/>
        <v>328.24302374498257</v>
      </c>
      <c r="O1727" s="78">
        <f t="shared" si="134"/>
        <v>0.15538433056003989</v>
      </c>
    </row>
    <row r="1728" spans="2:15" x14ac:dyDescent="0.2">
      <c r="B1728" s="81">
        <v>41640</v>
      </c>
      <c r="C1728" s="24" t="s">
        <v>30</v>
      </c>
      <c r="D1728" s="25">
        <v>8</v>
      </c>
      <c r="E1728" s="25">
        <v>2</v>
      </c>
      <c r="F1728" s="28" t="s">
        <v>1385</v>
      </c>
      <c r="G1728" s="87">
        <v>4.8</v>
      </c>
      <c r="H1728" s="65">
        <v>8</v>
      </c>
      <c r="I1728" s="27">
        <f t="shared" si="137"/>
        <v>1</v>
      </c>
      <c r="J1728" s="42"/>
      <c r="K1728" s="64"/>
      <c r="L1728" s="6">
        <f t="shared" si="135"/>
        <v>2113.4589755088</v>
      </c>
      <c r="M1728" s="6">
        <f t="shared" si="136"/>
        <v>2440.7019992537826</v>
      </c>
      <c r="N1728" s="74">
        <f t="shared" si="133"/>
        <v>327.24302374498257</v>
      </c>
      <c r="O1728" s="78">
        <f t="shared" si="134"/>
        <v>0.15483765123295151</v>
      </c>
    </row>
    <row r="1729" spans="2:15" x14ac:dyDescent="0.2">
      <c r="B1729" s="81">
        <v>41640</v>
      </c>
      <c r="C1729" s="24" t="s">
        <v>24</v>
      </c>
      <c r="D1729" s="25">
        <v>6</v>
      </c>
      <c r="E1729" s="25">
        <v>3</v>
      </c>
      <c r="F1729" s="28" t="s">
        <v>1320</v>
      </c>
      <c r="G1729" s="87">
        <v>3.2</v>
      </c>
      <c r="H1729" s="65">
        <v>3.5</v>
      </c>
      <c r="I1729" s="27">
        <f t="shared" si="137"/>
        <v>1.6</v>
      </c>
      <c r="J1729" s="42">
        <v>1</v>
      </c>
      <c r="K1729" s="64">
        <f>I1729*H1729</f>
        <v>5.6000000000000005</v>
      </c>
      <c r="L1729" s="6">
        <f t="shared" si="135"/>
        <v>2115.0589755087999</v>
      </c>
      <c r="M1729" s="6">
        <f t="shared" si="136"/>
        <v>2446.3019992537825</v>
      </c>
      <c r="N1729" s="74">
        <f t="shared" si="133"/>
        <v>331.24302374498257</v>
      </c>
      <c r="O1729" s="78">
        <f t="shared" si="134"/>
        <v>0.15661171985301192</v>
      </c>
    </row>
    <row r="1730" spans="2:15" x14ac:dyDescent="0.2">
      <c r="B1730" s="81">
        <v>41640</v>
      </c>
      <c r="C1730" s="24" t="s">
        <v>24</v>
      </c>
      <c r="D1730" s="25">
        <v>8</v>
      </c>
      <c r="E1730" s="25">
        <v>3</v>
      </c>
      <c r="F1730" s="28" t="s">
        <v>1386</v>
      </c>
      <c r="G1730" s="87">
        <v>2.6</v>
      </c>
      <c r="H1730" s="65">
        <v>3</v>
      </c>
      <c r="I1730" s="27">
        <f t="shared" si="137"/>
        <v>1.9</v>
      </c>
      <c r="J1730" s="42">
        <v>1</v>
      </c>
      <c r="K1730" s="64">
        <f>I1730*H1730</f>
        <v>5.6999999999999993</v>
      </c>
      <c r="L1730" s="6">
        <f t="shared" si="135"/>
        <v>2116.9589755088</v>
      </c>
      <c r="M1730" s="6">
        <f t="shared" si="136"/>
        <v>2452.0019992537823</v>
      </c>
      <c r="N1730" s="74">
        <f t="shared" si="133"/>
        <v>335.04302374498229</v>
      </c>
      <c r="O1730" s="78">
        <f t="shared" si="134"/>
        <v>0.15826618636502224</v>
      </c>
    </row>
    <row r="1731" spans="2:15" x14ac:dyDescent="0.2">
      <c r="B1731" s="81">
        <v>41640</v>
      </c>
      <c r="C1731" s="24" t="s">
        <v>24</v>
      </c>
      <c r="D1731" s="25">
        <v>8</v>
      </c>
      <c r="E1731" s="25">
        <v>1</v>
      </c>
      <c r="F1731" s="28" t="s">
        <v>1387</v>
      </c>
      <c r="G1731" s="87">
        <v>4.0999999999999996</v>
      </c>
      <c r="H1731" s="65">
        <v>12</v>
      </c>
      <c r="I1731" s="27">
        <f t="shared" si="137"/>
        <v>1.2</v>
      </c>
      <c r="J1731" s="42"/>
      <c r="K1731" s="64"/>
      <c r="L1731" s="6">
        <f t="shared" si="135"/>
        <v>2118.1589755087998</v>
      </c>
      <c r="M1731" s="6">
        <f t="shared" si="136"/>
        <v>2452.0019992537823</v>
      </c>
      <c r="N1731" s="74">
        <f t="shared" si="133"/>
        <v>333.84302374498247</v>
      </c>
      <c r="O1731" s="78">
        <f t="shared" si="134"/>
        <v>0.15760999415296037</v>
      </c>
    </row>
    <row r="1732" spans="2:15" x14ac:dyDescent="0.2">
      <c r="B1732" s="81">
        <v>41640</v>
      </c>
      <c r="C1732" s="24" t="s">
        <v>24</v>
      </c>
      <c r="D1732" s="25">
        <v>9</v>
      </c>
      <c r="E1732" s="25">
        <v>2</v>
      </c>
      <c r="F1732" s="28" t="s">
        <v>1319</v>
      </c>
      <c r="G1732" s="87">
        <v>4.0999999999999996</v>
      </c>
      <c r="H1732" s="65">
        <v>4.5</v>
      </c>
      <c r="I1732" s="27">
        <f t="shared" si="137"/>
        <v>1.2</v>
      </c>
      <c r="J1732" s="42">
        <v>1</v>
      </c>
      <c r="K1732" s="64">
        <f>I1732*H1732</f>
        <v>5.3999999999999995</v>
      </c>
      <c r="L1732" s="6">
        <f t="shared" si="135"/>
        <v>2119.3589755087996</v>
      </c>
      <c r="M1732" s="6">
        <f t="shared" si="136"/>
        <v>2457.4019992537824</v>
      </c>
      <c r="N1732" s="74">
        <f t="shared" ref="N1732:N1795" si="138">M1732-L1732</f>
        <v>338.04302374498275</v>
      </c>
      <c r="O1732" s="78">
        <f t="shared" ref="O1732:O1795" si="139">N1732/L1732</f>
        <v>0.15950248525681118</v>
      </c>
    </row>
    <row r="1733" spans="2:15" x14ac:dyDescent="0.2">
      <c r="B1733" s="81">
        <v>41640</v>
      </c>
      <c r="C1733" s="24" t="s">
        <v>24</v>
      </c>
      <c r="D1733" s="25">
        <v>9</v>
      </c>
      <c r="E1733" s="25">
        <v>6</v>
      </c>
      <c r="F1733" s="28" t="s">
        <v>480</v>
      </c>
      <c r="G1733" s="87">
        <v>5.5</v>
      </c>
      <c r="H1733" s="65">
        <v>7</v>
      </c>
      <c r="I1733" s="27">
        <f t="shared" si="137"/>
        <v>0.9</v>
      </c>
      <c r="J1733" s="42"/>
      <c r="K1733" s="64"/>
      <c r="L1733" s="6">
        <f t="shared" ref="L1733:L1796" si="140">L1732+I1733</f>
        <v>2120.2589755087997</v>
      </c>
      <c r="M1733" s="6">
        <f t="shared" ref="M1733:M1796" si="141">M1732+K1733</f>
        <v>2457.4019992537824</v>
      </c>
      <c r="N1733" s="74">
        <f t="shared" si="138"/>
        <v>337.14302374498266</v>
      </c>
      <c r="O1733" s="78">
        <f t="shared" si="139"/>
        <v>0.15901030375974626</v>
      </c>
    </row>
    <row r="1734" spans="2:15" x14ac:dyDescent="0.2">
      <c r="B1734" s="81">
        <v>41643</v>
      </c>
      <c r="C1734" s="24" t="s">
        <v>126</v>
      </c>
      <c r="D1734" s="25">
        <v>1</v>
      </c>
      <c r="E1734" s="25">
        <v>2</v>
      </c>
      <c r="F1734" s="28" t="s">
        <v>1388</v>
      </c>
      <c r="G1734" s="87">
        <v>3</v>
      </c>
      <c r="H1734" s="65">
        <v>5</v>
      </c>
      <c r="I1734" s="27">
        <f t="shared" si="137"/>
        <v>1.7</v>
      </c>
      <c r="J1734" s="42"/>
      <c r="K1734" s="64"/>
      <c r="L1734" s="6">
        <f t="shared" si="140"/>
        <v>2121.9589755087995</v>
      </c>
      <c r="M1734" s="6">
        <f t="shared" si="141"/>
        <v>2457.4019992537824</v>
      </c>
      <c r="N1734" s="74">
        <f t="shared" si="138"/>
        <v>335.44302374498284</v>
      </c>
      <c r="O1734" s="78">
        <f t="shared" si="139"/>
        <v>0.15808176671490592</v>
      </c>
    </row>
    <row r="1735" spans="2:15" x14ac:dyDescent="0.2">
      <c r="B1735" s="81">
        <v>41643</v>
      </c>
      <c r="C1735" s="24" t="s">
        <v>126</v>
      </c>
      <c r="D1735" s="25">
        <v>1</v>
      </c>
      <c r="E1735" s="25">
        <v>1</v>
      </c>
      <c r="F1735" s="28" t="s">
        <v>1389</v>
      </c>
      <c r="G1735" s="87">
        <v>3.8</v>
      </c>
      <c r="H1735" s="65">
        <v>4.4000000000000004</v>
      </c>
      <c r="I1735" s="27">
        <f t="shared" si="137"/>
        <v>1.3</v>
      </c>
      <c r="J1735" s="42">
        <v>1</v>
      </c>
      <c r="K1735" s="64">
        <f>I1735*H1735</f>
        <v>5.7200000000000006</v>
      </c>
      <c r="L1735" s="6">
        <f t="shared" si="140"/>
        <v>2123.2589755087997</v>
      </c>
      <c r="M1735" s="6">
        <f t="shared" si="141"/>
        <v>2463.1219992537822</v>
      </c>
      <c r="N1735" s="74">
        <f t="shared" si="138"/>
        <v>339.86302374498246</v>
      </c>
      <c r="O1735" s="78">
        <f t="shared" si="139"/>
        <v>0.16006668412341954</v>
      </c>
    </row>
    <row r="1736" spans="2:15" x14ac:dyDescent="0.2">
      <c r="B1736" s="81">
        <v>41643</v>
      </c>
      <c r="C1736" s="24" t="s">
        <v>126</v>
      </c>
      <c r="D1736" s="25">
        <v>2</v>
      </c>
      <c r="E1736" s="25">
        <v>4</v>
      </c>
      <c r="F1736" s="28" t="s">
        <v>1390</v>
      </c>
      <c r="G1736" s="87">
        <v>5.3</v>
      </c>
      <c r="H1736" s="65">
        <v>7</v>
      </c>
      <c r="I1736" s="27">
        <f t="shared" si="137"/>
        <v>0.9</v>
      </c>
      <c r="J1736" s="42"/>
      <c r="K1736" s="64"/>
      <c r="L1736" s="6">
        <f t="shared" si="140"/>
        <v>2124.1589755087998</v>
      </c>
      <c r="M1736" s="6">
        <f t="shared" si="141"/>
        <v>2463.1219992537822</v>
      </c>
      <c r="N1736" s="74">
        <f t="shared" si="138"/>
        <v>338.96302374498237</v>
      </c>
      <c r="O1736" s="78">
        <f t="shared" si="139"/>
        <v>0.15957516723238219</v>
      </c>
    </row>
    <row r="1737" spans="2:15" x14ac:dyDescent="0.2">
      <c r="B1737" s="81">
        <v>41643</v>
      </c>
      <c r="C1737" s="24" t="s">
        <v>126</v>
      </c>
      <c r="D1737" s="25">
        <v>4</v>
      </c>
      <c r="E1737" s="25">
        <v>7</v>
      </c>
      <c r="F1737" s="28" t="s">
        <v>226</v>
      </c>
      <c r="G1737" s="87">
        <v>4.8</v>
      </c>
      <c r="H1737" s="65">
        <v>8</v>
      </c>
      <c r="I1737" s="27">
        <f t="shared" si="137"/>
        <v>1</v>
      </c>
      <c r="J1737" s="42"/>
      <c r="K1737" s="64"/>
      <c r="L1737" s="6">
        <f t="shared" si="140"/>
        <v>2125.1589755087998</v>
      </c>
      <c r="M1737" s="6">
        <f t="shared" si="141"/>
        <v>2463.1219992537822</v>
      </c>
      <c r="N1737" s="74">
        <f t="shared" si="138"/>
        <v>337.96302374498237</v>
      </c>
      <c r="O1737" s="78">
        <f t="shared" si="139"/>
        <v>0.15902952562128589</v>
      </c>
    </row>
    <row r="1738" spans="2:15" x14ac:dyDescent="0.2">
      <c r="B1738" s="81">
        <v>41643</v>
      </c>
      <c r="C1738" s="24" t="s">
        <v>126</v>
      </c>
      <c r="D1738" s="25">
        <v>4</v>
      </c>
      <c r="E1738" s="25">
        <v>13</v>
      </c>
      <c r="F1738" s="28" t="s">
        <v>1391</v>
      </c>
      <c r="G1738" s="87">
        <v>5.5</v>
      </c>
      <c r="H1738" s="65">
        <v>11</v>
      </c>
      <c r="I1738" s="27">
        <f t="shared" si="137"/>
        <v>0.9</v>
      </c>
      <c r="J1738" s="42"/>
      <c r="K1738" s="64"/>
      <c r="L1738" s="6">
        <f t="shared" si="140"/>
        <v>2126.0589755087999</v>
      </c>
      <c r="M1738" s="6">
        <f t="shared" si="141"/>
        <v>2463.1219992537822</v>
      </c>
      <c r="N1738" s="74">
        <f t="shared" si="138"/>
        <v>337.06302374498227</v>
      </c>
      <c r="O1738" s="78">
        <f t="shared" si="139"/>
        <v>0.15853888703361002</v>
      </c>
    </row>
    <row r="1739" spans="2:15" x14ac:dyDescent="0.2">
      <c r="B1739" s="81">
        <v>41643</v>
      </c>
      <c r="C1739" s="24" t="s">
        <v>14</v>
      </c>
      <c r="D1739" s="25">
        <v>4</v>
      </c>
      <c r="E1739" s="25">
        <v>10</v>
      </c>
      <c r="F1739" s="28" t="s">
        <v>1392</v>
      </c>
      <c r="G1739" s="87">
        <v>4.9000000000000004</v>
      </c>
      <c r="H1739" s="65">
        <v>9</v>
      </c>
      <c r="I1739" s="27">
        <f t="shared" si="137"/>
        <v>1</v>
      </c>
      <c r="J1739" s="42">
        <v>1</v>
      </c>
      <c r="K1739" s="64">
        <f>I1739*H1739</f>
        <v>9</v>
      </c>
      <c r="L1739" s="6">
        <f t="shared" si="140"/>
        <v>2127.0589755087999</v>
      </c>
      <c r="M1739" s="6">
        <f t="shared" si="141"/>
        <v>2472.1219992537822</v>
      </c>
      <c r="N1739" s="74">
        <f t="shared" si="138"/>
        <v>345.06302374498227</v>
      </c>
      <c r="O1739" s="78">
        <f t="shared" si="139"/>
        <v>0.1622254143952177</v>
      </c>
    </row>
    <row r="1740" spans="2:15" x14ac:dyDescent="0.2">
      <c r="B1740" s="81">
        <v>41643</v>
      </c>
      <c r="C1740" s="24" t="s">
        <v>14</v>
      </c>
      <c r="D1740" s="25">
        <v>4</v>
      </c>
      <c r="E1740" s="25">
        <v>6</v>
      </c>
      <c r="F1740" s="28" t="s">
        <v>1393</v>
      </c>
      <c r="G1740" s="87">
        <v>5.8</v>
      </c>
      <c r="H1740" s="65">
        <v>61</v>
      </c>
      <c r="I1740" s="27">
        <f t="shared" si="137"/>
        <v>0.9</v>
      </c>
      <c r="J1740" s="42"/>
      <c r="K1740" s="64"/>
      <c r="L1740" s="6">
        <f t="shared" si="140"/>
        <v>2127.9589755088</v>
      </c>
      <c r="M1740" s="6">
        <f t="shared" si="141"/>
        <v>2472.1219992537822</v>
      </c>
      <c r="N1740" s="74">
        <f t="shared" si="138"/>
        <v>344.16302374498218</v>
      </c>
      <c r="O1740" s="78">
        <f t="shared" si="139"/>
        <v>0.16173386221540856</v>
      </c>
    </row>
    <row r="1741" spans="2:15" x14ac:dyDescent="0.2">
      <c r="B1741" s="81">
        <v>41643</v>
      </c>
      <c r="C1741" s="24" t="s">
        <v>126</v>
      </c>
      <c r="D1741" s="25">
        <v>5</v>
      </c>
      <c r="E1741" s="25">
        <v>2</v>
      </c>
      <c r="F1741" s="28" t="s">
        <v>1394</v>
      </c>
      <c r="G1741" s="87">
        <v>2.7</v>
      </c>
      <c r="H1741" s="65">
        <v>3</v>
      </c>
      <c r="I1741" s="27">
        <f t="shared" si="137"/>
        <v>1.9</v>
      </c>
      <c r="J1741" s="42">
        <v>1</v>
      </c>
      <c r="K1741" s="64">
        <f>I1741*H1741</f>
        <v>5.6999999999999993</v>
      </c>
      <c r="L1741" s="6">
        <f t="shared" si="140"/>
        <v>2129.8589755088001</v>
      </c>
      <c r="M1741" s="6">
        <f t="shared" si="141"/>
        <v>2477.821999253782</v>
      </c>
      <c r="N1741" s="74">
        <f t="shared" si="138"/>
        <v>347.96302374498191</v>
      </c>
      <c r="O1741" s="78">
        <f t="shared" si="139"/>
        <v>0.16337373870580202</v>
      </c>
    </row>
    <row r="1742" spans="2:15" x14ac:dyDescent="0.2">
      <c r="B1742" s="81">
        <v>41643</v>
      </c>
      <c r="C1742" s="24" t="s">
        <v>126</v>
      </c>
      <c r="D1742" s="25">
        <v>5</v>
      </c>
      <c r="E1742" s="25">
        <v>6</v>
      </c>
      <c r="F1742" s="28" t="s">
        <v>1395</v>
      </c>
      <c r="G1742" s="87">
        <v>5.8</v>
      </c>
      <c r="H1742" s="65">
        <v>151</v>
      </c>
      <c r="I1742" s="27">
        <f t="shared" si="137"/>
        <v>0.9</v>
      </c>
      <c r="J1742" s="42">
        <v>3</v>
      </c>
      <c r="K1742" s="64"/>
      <c r="L1742" s="6">
        <f t="shared" si="140"/>
        <v>2130.7589755088002</v>
      </c>
      <c r="M1742" s="6">
        <f t="shared" si="141"/>
        <v>2477.821999253782</v>
      </c>
      <c r="N1742" s="74">
        <f t="shared" si="138"/>
        <v>347.06302374498182</v>
      </c>
      <c r="O1742" s="78">
        <f t="shared" si="139"/>
        <v>0.1628823474330818</v>
      </c>
    </row>
    <row r="1743" spans="2:15" x14ac:dyDescent="0.2">
      <c r="B1743" s="81">
        <v>41643</v>
      </c>
      <c r="C1743" s="24" t="s">
        <v>14</v>
      </c>
      <c r="D1743" s="25">
        <v>5</v>
      </c>
      <c r="E1743" s="25">
        <v>10</v>
      </c>
      <c r="F1743" s="28" t="s">
        <v>1396</v>
      </c>
      <c r="G1743" s="87">
        <v>3.1</v>
      </c>
      <c r="H1743" s="65">
        <v>6.5</v>
      </c>
      <c r="I1743" s="27">
        <f t="shared" si="137"/>
        <v>1.6</v>
      </c>
      <c r="J1743" s="42">
        <v>3</v>
      </c>
      <c r="K1743" s="64"/>
      <c r="L1743" s="6">
        <f t="shared" si="140"/>
        <v>2132.3589755088001</v>
      </c>
      <c r="M1743" s="6">
        <f t="shared" si="141"/>
        <v>2477.821999253782</v>
      </c>
      <c r="N1743" s="74">
        <f t="shared" si="138"/>
        <v>345.46302374498191</v>
      </c>
      <c r="O1743" s="78">
        <f t="shared" si="139"/>
        <v>0.16200978714784706</v>
      </c>
    </row>
    <row r="1744" spans="2:15" x14ac:dyDescent="0.2">
      <c r="B1744" s="81">
        <v>41643</v>
      </c>
      <c r="C1744" s="24" t="s">
        <v>14</v>
      </c>
      <c r="D1744" s="25">
        <v>5</v>
      </c>
      <c r="E1744" s="25">
        <v>13</v>
      </c>
      <c r="F1744" s="28" t="s">
        <v>1397</v>
      </c>
      <c r="G1744" s="87">
        <v>3.6</v>
      </c>
      <c r="H1744" s="65">
        <v>11</v>
      </c>
      <c r="I1744" s="27">
        <f t="shared" si="137"/>
        <v>1.4</v>
      </c>
      <c r="J1744" s="42"/>
      <c r="K1744" s="64"/>
      <c r="L1744" s="6">
        <f t="shared" si="140"/>
        <v>2133.7589755088002</v>
      </c>
      <c r="M1744" s="6">
        <f t="shared" si="141"/>
        <v>2477.821999253782</v>
      </c>
      <c r="N1744" s="74">
        <f t="shared" si="138"/>
        <v>344.06302374498182</v>
      </c>
      <c r="O1744" s="78">
        <f t="shared" si="139"/>
        <v>0.16124737034225672</v>
      </c>
    </row>
    <row r="1745" spans="2:15" x14ac:dyDescent="0.2">
      <c r="B1745" s="81">
        <v>41643</v>
      </c>
      <c r="C1745" s="24" t="s">
        <v>126</v>
      </c>
      <c r="D1745" s="25">
        <v>6</v>
      </c>
      <c r="E1745" s="25">
        <v>9</v>
      </c>
      <c r="F1745" s="28" t="s">
        <v>1398</v>
      </c>
      <c r="G1745" s="87">
        <v>4.5999999999999996</v>
      </c>
      <c r="H1745" s="65">
        <v>10</v>
      </c>
      <c r="I1745" s="27">
        <f t="shared" si="137"/>
        <v>1.1000000000000001</v>
      </c>
      <c r="J1745" s="42"/>
      <c r="K1745" s="64"/>
      <c r="L1745" s="6">
        <f t="shared" si="140"/>
        <v>2134.8589755088001</v>
      </c>
      <c r="M1745" s="6">
        <f t="shared" si="141"/>
        <v>2477.821999253782</v>
      </c>
      <c r="N1745" s="74">
        <f t="shared" si="138"/>
        <v>342.96302374498191</v>
      </c>
      <c r="O1745" s="78">
        <f t="shared" si="139"/>
        <v>0.16064903006684256</v>
      </c>
    </row>
    <row r="1746" spans="2:15" x14ac:dyDescent="0.2">
      <c r="B1746" s="81">
        <v>41643</v>
      </c>
      <c r="C1746" s="24" t="s">
        <v>19</v>
      </c>
      <c r="D1746" s="25">
        <v>5</v>
      </c>
      <c r="E1746" s="25">
        <v>1</v>
      </c>
      <c r="F1746" s="28" t="s">
        <v>563</v>
      </c>
      <c r="G1746" s="87">
        <v>4</v>
      </c>
      <c r="H1746" s="65">
        <v>5</v>
      </c>
      <c r="I1746" s="27">
        <f t="shared" si="137"/>
        <v>1.3</v>
      </c>
      <c r="J1746" s="42">
        <v>1</v>
      </c>
      <c r="K1746" s="64">
        <f>I1746*H1746</f>
        <v>6.5</v>
      </c>
      <c r="L1746" s="6">
        <f t="shared" si="140"/>
        <v>2136.1589755088003</v>
      </c>
      <c r="M1746" s="6">
        <f t="shared" si="141"/>
        <v>2484.321999253782</v>
      </c>
      <c r="N1746" s="74">
        <f t="shared" si="138"/>
        <v>348.16302374498173</v>
      </c>
      <c r="O1746" s="78">
        <f t="shared" si="139"/>
        <v>0.16298553981079739</v>
      </c>
    </row>
    <row r="1747" spans="2:15" x14ac:dyDescent="0.2">
      <c r="B1747" s="81">
        <v>41643</v>
      </c>
      <c r="C1747" s="24" t="s">
        <v>19</v>
      </c>
      <c r="D1747" s="25">
        <v>5</v>
      </c>
      <c r="E1747" s="25">
        <v>2</v>
      </c>
      <c r="F1747" s="28" t="s">
        <v>1399</v>
      </c>
      <c r="G1747" s="87">
        <v>5.3</v>
      </c>
      <c r="H1747" s="65">
        <v>6.5</v>
      </c>
      <c r="I1747" s="27">
        <f t="shared" si="137"/>
        <v>0.9</v>
      </c>
      <c r="J1747" s="42"/>
      <c r="K1747" s="64"/>
      <c r="L1747" s="6">
        <f t="shared" si="140"/>
        <v>2137.0589755088004</v>
      </c>
      <c r="M1747" s="6">
        <f t="shared" si="141"/>
        <v>2484.321999253782</v>
      </c>
      <c r="N1747" s="74">
        <f t="shared" si="138"/>
        <v>347.26302374498164</v>
      </c>
      <c r="O1747" s="78">
        <f t="shared" si="139"/>
        <v>0.16249576063398238</v>
      </c>
    </row>
    <row r="1748" spans="2:15" x14ac:dyDescent="0.2">
      <c r="B1748" s="81">
        <v>41643</v>
      </c>
      <c r="C1748" s="24" t="s">
        <v>14</v>
      </c>
      <c r="D1748" s="25">
        <v>6</v>
      </c>
      <c r="E1748" s="25">
        <v>7</v>
      </c>
      <c r="F1748" s="28" t="s">
        <v>1400</v>
      </c>
      <c r="G1748" s="87">
        <v>4.4000000000000004</v>
      </c>
      <c r="H1748" s="65">
        <v>6</v>
      </c>
      <c r="I1748" s="27">
        <f t="shared" si="137"/>
        <v>1.1000000000000001</v>
      </c>
      <c r="J1748" s="42"/>
      <c r="K1748" s="64"/>
      <c r="L1748" s="6">
        <f t="shared" si="140"/>
        <v>2138.1589755088003</v>
      </c>
      <c r="M1748" s="6">
        <f t="shared" si="141"/>
        <v>2484.321999253782</v>
      </c>
      <c r="N1748" s="74">
        <f t="shared" si="138"/>
        <v>346.16302374498173</v>
      </c>
      <c r="O1748" s="78">
        <f t="shared" si="139"/>
        <v>0.16189770157881181</v>
      </c>
    </row>
    <row r="1749" spans="2:15" x14ac:dyDescent="0.2">
      <c r="B1749" s="81">
        <v>41643</v>
      </c>
      <c r="C1749" s="24" t="s">
        <v>126</v>
      </c>
      <c r="D1749" s="25">
        <v>7</v>
      </c>
      <c r="E1749" s="25">
        <v>8</v>
      </c>
      <c r="F1749" s="28" t="s">
        <v>1401</v>
      </c>
      <c r="G1749" s="87">
        <v>4.8</v>
      </c>
      <c r="H1749" s="65">
        <v>10</v>
      </c>
      <c r="I1749" s="27">
        <f t="shared" si="137"/>
        <v>1</v>
      </c>
      <c r="J1749" s="42"/>
      <c r="K1749" s="64"/>
      <c r="L1749" s="6">
        <f t="shared" si="140"/>
        <v>2139.1589755088003</v>
      </c>
      <c r="M1749" s="6">
        <f t="shared" si="141"/>
        <v>2484.321999253782</v>
      </c>
      <c r="N1749" s="74">
        <f t="shared" si="138"/>
        <v>345.16302374498173</v>
      </c>
      <c r="O1749" s="78">
        <f t="shared" si="139"/>
        <v>0.1613545452660359</v>
      </c>
    </row>
    <row r="1750" spans="2:15" x14ac:dyDescent="0.2">
      <c r="B1750" s="81">
        <v>41643</v>
      </c>
      <c r="C1750" s="24" t="s">
        <v>126</v>
      </c>
      <c r="D1750" s="25">
        <v>7</v>
      </c>
      <c r="E1750" s="25">
        <v>12</v>
      </c>
      <c r="F1750" s="28" t="s">
        <v>1402</v>
      </c>
      <c r="G1750" s="87">
        <v>4.9000000000000004</v>
      </c>
      <c r="H1750" s="65">
        <v>19</v>
      </c>
      <c r="I1750" s="27">
        <f t="shared" si="137"/>
        <v>1</v>
      </c>
      <c r="J1750" s="42"/>
      <c r="K1750" s="64"/>
      <c r="L1750" s="6">
        <f t="shared" si="140"/>
        <v>2140.1589755088003</v>
      </c>
      <c r="M1750" s="6">
        <f t="shared" si="141"/>
        <v>2484.321999253782</v>
      </c>
      <c r="N1750" s="74">
        <f t="shared" si="138"/>
        <v>344.16302374498173</v>
      </c>
      <c r="O1750" s="78">
        <f t="shared" si="139"/>
        <v>0.16081189653827496</v>
      </c>
    </row>
    <row r="1751" spans="2:15" x14ac:dyDescent="0.2">
      <c r="B1751" s="81">
        <v>41643</v>
      </c>
      <c r="C1751" s="24" t="s">
        <v>19</v>
      </c>
      <c r="D1751" s="25">
        <v>6</v>
      </c>
      <c r="E1751" s="25">
        <v>4</v>
      </c>
      <c r="F1751" s="28" t="s">
        <v>1403</v>
      </c>
      <c r="G1751" s="87">
        <v>2.9</v>
      </c>
      <c r="H1751" s="65">
        <v>5.5</v>
      </c>
      <c r="I1751" s="27">
        <f t="shared" si="137"/>
        <v>1.7</v>
      </c>
      <c r="J1751" s="42">
        <v>3</v>
      </c>
      <c r="K1751" s="64"/>
      <c r="L1751" s="6">
        <f t="shared" si="140"/>
        <v>2141.8589755088001</v>
      </c>
      <c r="M1751" s="6">
        <f t="shared" si="141"/>
        <v>2484.321999253782</v>
      </c>
      <c r="N1751" s="74">
        <f t="shared" si="138"/>
        <v>342.46302374498191</v>
      </c>
      <c r="O1751" s="78">
        <f t="shared" si="139"/>
        <v>0.15989055659634621</v>
      </c>
    </row>
    <row r="1752" spans="2:15" x14ac:dyDescent="0.2">
      <c r="B1752" s="81">
        <v>41643</v>
      </c>
      <c r="C1752" s="24" t="s">
        <v>14</v>
      </c>
      <c r="D1752" s="25">
        <v>7</v>
      </c>
      <c r="E1752" s="25">
        <v>7</v>
      </c>
      <c r="F1752" s="28" t="s">
        <v>560</v>
      </c>
      <c r="G1752" s="87">
        <v>4</v>
      </c>
      <c r="H1752" s="65">
        <v>11</v>
      </c>
      <c r="I1752" s="27">
        <f t="shared" si="137"/>
        <v>1.3</v>
      </c>
      <c r="J1752" s="42"/>
      <c r="K1752" s="64"/>
      <c r="L1752" s="6">
        <f t="shared" si="140"/>
        <v>2143.1589755088003</v>
      </c>
      <c r="M1752" s="6">
        <f t="shared" si="141"/>
        <v>2484.321999253782</v>
      </c>
      <c r="N1752" s="74">
        <f t="shared" si="138"/>
        <v>341.16302374498173</v>
      </c>
      <c r="O1752" s="78">
        <f t="shared" si="139"/>
        <v>0.15918698875989232</v>
      </c>
    </row>
    <row r="1753" spans="2:15" x14ac:dyDescent="0.2">
      <c r="B1753" s="81">
        <v>41643</v>
      </c>
      <c r="C1753" s="24" t="s">
        <v>126</v>
      </c>
      <c r="D1753" s="25">
        <v>8</v>
      </c>
      <c r="E1753" s="25">
        <v>8</v>
      </c>
      <c r="F1753" s="28" t="s">
        <v>229</v>
      </c>
      <c r="G1753" s="87">
        <v>3.9</v>
      </c>
      <c r="H1753" s="65">
        <v>15</v>
      </c>
      <c r="I1753" s="27">
        <f t="shared" si="137"/>
        <v>1.3</v>
      </c>
      <c r="J1753" s="42">
        <v>3</v>
      </c>
      <c r="K1753" s="64"/>
      <c r="L1753" s="6">
        <f t="shared" si="140"/>
        <v>2144.4589755088004</v>
      </c>
      <c r="M1753" s="6">
        <f t="shared" si="141"/>
        <v>2484.321999253782</v>
      </c>
      <c r="N1753" s="74">
        <f t="shared" si="138"/>
        <v>339.86302374498155</v>
      </c>
      <c r="O1753" s="78">
        <f t="shared" si="139"/>
        <v>0.15848427394809206</v>
      </c>
    </row>
    <row r="1754" spans="2:15" x14ac:dyDescent="0.2">
      <c r="B1754" s="81">
        <v>41643</v>
      </c>
      <c r="C1754" s="24" t="s">
        <v>19</v>
      </c>
      <c r="D1754" s="25">
        <v>7</v>
      </c>
      <c r="E1754" s="25">
        <v>10</v>
      </c>
      <c r="F1754" s="28" t="s">
        <v>1404</v>
      </c>
      <c r="G1754" s="87">
        <v>4.4000000000000004</v>
      </c>
      <c r="H1754" s="65">
        <v>9</v>
      </c>
      <c r="I1754" s="27">
        <f t="shared" si="137"/>
        <v>1.1000000000000001</v>
      </c>
      <c r="J1754" s="42">
        <v>2</v>
      </c>
      <c r="K1754" s="64"/>
      <c r="L1754" s="6">
        <f t="shared" si="140"/>
        <v>2145.5589755088004</v>
      </c>
      <c r="M1754" s="6">
        <f t="shared" si="141"/>
        <v>2484.321999253782</v>
      </c>
      <c r="N1754" s="74">
        <f t="shared" si="138"/>
        <v>338.76302374498164</v>
      </c>
      <c r="O1754" s="78">
        <f t="shared" si="139"/>
        <v>0.15789033422614121</v>
      </c>
    </row>
    <row r="1755" spans="2:15" x14ac:dyDescent="0.2">
      <c r="B1755" s="81">
        <v>41643</v>
      </c>
      <c r="C1755" s="24" t="s">
        <v>14</v>
      </c>
      <c r="D1755" s="25">
        <v>8</v>
      </c>
      <c r="E1755" s="25">
        <v>6</v>
      </c>
      <c r="F1755" s="28" t="s">
        <v>1405</v>
      </c>
      <c r="G1755" s="87">
        <v>4.0999999999999996</v>
      </c>
      <c r="H1755" s="65">
        <v>7</v>
      </c>
      <c r="I1755" s="27">
        <f t="shared" si="137"/>
        <v>1.2</v>
      </c>
      <c r="J1755" s="42"/>
      <c r="K1755" s="64"/>
      <c r="L1755" s="6">
        <f t="shared" si="140"/>
        <v>2146.7589755088002</v>
      </c>
      <c r="M1755" s="6">
        <f t="shared" si="141"/>
        <v>2484.321999253782</v>
      </c>
      <c r="N1755" s="74">
        <f t="shared" si="138"/>
        <v>337.56302374498182</v>
      </c>
      <c r="O1755" s="78">
        <f t="shared" si="139"/>
        <v>0.15724309416942184</v>
      </c>
    </row>
    <row r="1756" spans="2:15" x14ac:dyDescent="0.2">
      <c r="B1756" s="81">
        <v>41647</v>
      </c>
      <c r="C1756" s="24" t="s">
        <v>242</v>
      </c>
      <c r="D1756" s="25">
        <v>3</v>
      </c>
      <c r="E1756" s="25">
        <v>11</v>
      </c>
      <c r="F1756" s="28" t="s">
        <v>1406</v>
      </c>
      <c r="G1756" s="87">
        <v>4.5999999999999996</v>
      </c>
      <c r="H1756" s="65">
        <v>20</v>
      </c>
      <c r="I1756" s="27">
        <f t="shared" si="137"/>
        <v>1.1000000000000001</v>
      </c>
      <c r="J1756" s="42"/>
      <c r="K1756" s="64"/>
      <c r="L1756" s="6">
        <f t="shared" si="140"/>
        <v>2147.8589755088001</v>
      </c>
      <c r="M1756" s="6">
        <f t="shared" si="141"/>
        <v>2484.321999253782</v>
      </c>
      <c r="N1756" s="74">
        <f t="shared" si="138"/>
        <v>336.46302374498191</v>
      </c>
      <c r="O1756" s="78">
        <f t="shared" si="139"/>
        <v>0.15665042611341751</v>
      </c>
    </row>
    <row r="1757" spans="2:15" x14ac:dyDescent="0.2">
      <c r="B1757" s="81">
        <v>41647</v>
      </c>
      <c r="C1757" s="24" t="s">
        <v>242</v>
      </c>
      <c r="D1757" s="25">
        <v>3</v>
      </c>
      <c r="E1757" s="25">
        <v>7</v>
      </c>
      <c r="F1757" s="28" t="s">
        <v>1407</v>
      </c>
      <c r="G1757" s="87">
        <v>4.9000000000000004</v>
      </c>
      <c r="H1757" s="65">
        <v>10</v>
      </c>
      <c r="I1757" s="27">
        <f t="shared" si="137"/>
        <v>1</v>
      </c>
      <c r="J1757" s="42">
        <v>2</v>
      </c>
      <c r="K1757" s="64"/>
      <c r="L1757" s="6">
        <f t="shared" si="140"/>
        <v>2148.8589755088001</v>
      </c>
      <c r="M1757" s="6">
        <f t="shared" si="141"/>
        <v>2484.321999253782</v>
      </c>
      <c r="N1757" s="74">
        <f t="shared" si="138"/>
        <v>335.46302374498191</v>
      </c>
      <c r="O1757" s="78">
        <f t="shared" si="139"/>
        <v>0.15611216351019594</v>
      </c>
    </row>
    <row r="1758" spans="2:15" x14ac:dyDescent="0.2">
      <c r="B1758" s="81">
        <v>41647</v>
      </c>
      <c r="C1758" s="24" t="s">
        <v>829</v>
      </c>
      <c r="D1758" s="25">
        <v>5</v>
      </c>
      <c r="E1758" s="25">
        <v>4</v>
      </c>
      <c r="F1758" s="28" t="s">
        <v>1408</v>
      </c>
      <c r="G1758" s="87">
        <v>3.5</v>
      </c>
      <c r="H1758" s="65">
        <v>13</v>
      </c>
      <c r="I1758" s="27">
        <f t="shared" si="137"/>
        <v>1.4</v>
      </c>
      <c r="J1758" s="42">
        <v>2</v>
      </c>
      <c r="K1758" s="64"/>
      <c r="L1758" s="6">
        <f t="shared" si="140"/>
        <v>2150.2589755088002</v>
      </c>
      <c r="M1758" s="6">
        <f t="shared" si="141"/>
        <v>2484.321999253782</v>
      </c>
      <c r="N1758" s="74">
        <f t="shared" si="138"/>
        <v>334.06302374498182</v>
      </c>
      <c r="O1758" s="78">
        <f t="shared" si="139"/>
        <v>0.15535943695616242</v>
      </c>
    </row>
    <row r="1759" spans="2:15" x14ac:dyDescent="0.2">
      <c r="B1759" s="81">
        <v>41647</v>
      </c>
      <c r="C1759" s="24" t="s">
        <v>829</v>
      </c>
      <c r="D1759" s="25">
        <v>5</v>
      </c>
      <c r="E1759" s="25">
        <v>1</v>
      </c>
      <c r="F1759" s="28" t="s">
        <v>1409</v>
      </c>
      <c r="G1759" s="87">
        <v>3.9</v>
      </c>
      <c r="H1759" s="65">
        <v>5</v>
      </c>
      <c r="I1759" s="27">
        <f t="shared" si="137"/>
        <v>1.3</v>
      </c>
      <c r="J1759" s="42"/>
      <c r="K1759" s="64"/>
      <c r="L1759" s="6">
        <f t="shared" si="140"/>
        <v>2151.5589755088004</v>
      </c>
      <c r="M1759" s="6">
        <f t="shared" si="141"/>
        <v>2484.321999253782</v>
      </c>
      <c r="N1759" s="74">
        <f t="shared" si="138"/>
        <v>332.76302374498164</v>
      </c>
      <c r="O1759" s="78">
        <f t="shared" si="139"/>
        <v>0.15466135371273748</v>
      </c>
    </row>
    <row r="1760" spans="2:15" x14ac:dyDescent="0.2">
      <c r="B1760" s="81">
        <v>41647</v>
      </c>
      <c r="C1760" s="24" t="s">
        <v>242</v>
      </c>
      <c r="D1760" s="25">
        <v>5</v>
      </c>
      <c r="E1760" s="25">
        <v>3</v>
      </c>
      <c r="F1760" s="28" t="s">
        <v>1410</v>
      </c>
      <c r="G1760" s="87">
        <v>5.0999999999999996</v>
      </c>
      <c r="H1760" s="65">
        <v>5.5</v>
      </c>
      <c r="I1760" s="27">
        <f t="shared" si="137"/>
        <v>1</v>
      </c>
      <c r="J1760" s="42">
        <v>2</v>
      </c>
      <c r="K1760" s="64"/>
      <c r="L1760" s="6">
        <f t="shared" si="140"/>
        <v>2152.5589755088004</v>
      </c>
      <c r="M1760" s="6">
        <f t="shared" si="141"/>
        <v>2484.321999253782</v>
      </c>
      <c r="N1760" s="74">
        <f t="shared" si="138"/>
        <v>331.76302374498164</v>
      </c>
      <c r="O1760" s="78">
        <f t="shared" si="139"/>
        <v>0.15412494037082669</v>
      </c>
    </row>
    <row r="1761" spans="2:15" x14ac:dyDescent="0.2">
      <c r="B1761" s="81">
        <v>41647</v>
      </c>
      <c r="C1761" s="24" t="s">
        <v>242</v>
      </c>
      <c r="D1761" s="25">
        <v>6</v>
      </c>
      <c r="E1761" s="25">
        <v>1</v>
      </c>
      <c r="F1761" s="28" t="s">
        <v>1411</v>
      </c>
      <c r="G1761" s="87">
        <v>4.9000000000000004</v>
      </c>
      <c r="H1761" s="65">
        <v>6</v>
      </c>
      <c r="I1761" s="27">
        <f t="shared" si="137"/>
        <v>1</v>
      </c>
      <c r="J1761" s="42"/>
      <c r="K1761" s="64"/>
      <c r="L1761" s="6">
        <f t="shared" si="140"/>
        <v>2153.5589755088004</v>
      </c>
      <c r="M1761" s="6">
        <f t="shared" si="141"/>
        <v>2484.321999253782</v>
      </c>
      <c r="N1761" s="74">
        <f t="shared" si="138"/>
        <v>330.76302374498164</v>
      </c>
      <c r="O1761" s="78">
        <f t="shared" si="139"/>
        <v>0.15358902519344078</v>
      </c>
    </row>
    <row r="1762" spans="2:15" x14ac:dyDescent="0.2">
      <c r="B1762" s="81">
        <v>41647</v>
      </c>
      <c r="C1762" s="24" t="s">
        <v>30</v>
      </c>
      <c r="D1762" s="25">
        <v>6</v>
      </c>
      <c r="E1762" s="25">
        <v>8</v>
      </c>
      <c r="F1762" s="28" t="s">
        <v>578</v>
      </c>
      <c r="G1762" s="87">
        <v>4.4000000000000004</v>
      </c>
      <c r="H1762" s="65">
        <v>15</v>
      </c>
      <c r="I1762" s="27">
        <f t="shared" si="137"/>
        <v>1.1000000000000001</v>
      </c>
      <c r="J1762" s="42"/>
      <c r="K1762" s="64"/>
      <c r="L1762" s="6">
        <f t="shared" si="140"/>
        <v>2154.6589755088003</v>
      </c>
      <c r="M1762" s="6">
        <f t="shared" si="141"/>
        <v>2484.321999253782</v>
      </c>
      <c r="N1762" s="74">
        <f t="shared" si="138"/>
        <v>329.66302374498173</v>
      </c>
      <c r="O1762" s="78">
        <f t="shared" si="139"/>
        <v>0.1530000930505187</v>
      </c>
    </row>
    <row r="1763" spans="2:15" x14ac:dyDescent="0.2">
      <c r="B1763" s="81">
        <v>41647</v>
      </c>
      <c r="C1763" s="24" t="s">
        <v>30</v>
      </c>
      <c r="D1763" s="25">
        <v>6</v>
      </c>
      <c r="E1763" s="25">
        <v>9</v>
      </c>
      <c r="F1763" s="28" t="s">
        <v>1412</v>
      </c>
      <c r="G1763" s="87">
        <v>4.7</v>
      </c>
      <c r="H1763" s="65">
        <v>6</v>
      </c>
      <c r="I1763" s="27">
        <f t="shared" si="137"/>
        <v>1.1000000000000001</v>
      </c>
      <c r="J1763" s="42">
        <v>3</v>
      </c>
      <c r="K1763" s="64"/>
      <c r="L1763" s="6">
        <f t="shared" si="140"/>
        <v>2155.7589755088002</v>
      </c>
      <c r="M1763" s="6">
        <f t="shared" si="141"/>
        <v>2484.321999253782</v>
      </c>
      <c r="N1763" s="74">
        <f t="shared" si="138"/>
        <v>328.56302374498182</v>
      </c>
      <c r="O1763" s="78">
        <f t="shared" si="139"/>
        <v>0.15241176192595218</v>
      </c>
    </row>
    <row r="1764" spans="2:15" x14ac:dyDescent="0.2">
      <c r="B1764" s="81">
        <v>41647</v>
      </c>
      <c r="C1764" s="24" t="s">
        <v>242</v>
      </c>
      <c r="D1764" s="25">
        <v>7</v>
      </c>
      <c r="E1764" s="25">
        <v>4</v>
      </c>
      <c r="F1764" s="28" t="s">
        <v>1329</v>
      </c>
      <c r="G1764" s="87">
        <v>2.6</v>
      </c>
      <c r="H1764" s="65">
        <v>4.4000000000000004</v>
      </c>
      <c r="I1764" s="27">
        <f t="shared" si="137"/>
        <v>1.9</v>
      </c>
      <c r="J1764" s="42"/>
      <c r="K1764" s="64"/>
      <c r="L1764" s="6">
        <f t="shared" si="140"/>
        <v>2157.6589755088003</v>
      </c>
      <c r="M1764" s="6">
        <f t="shared" si="141"/>
        <v>2484.321999253782</v>
      </c>
      <c r="N1764" s="74">
        <f t="shared" si="138"/>
        <v>326.66302374498173</v>
      </c>
      <c r="O1764" s="78">
        <f t="shared" si="139"/>
        <v>0.15139696655165394</v>
      </c>
    </row>
    <row r="1765" spans="2:15" x14ac:dyDescent="0.2">
      <c r="B1765" s="81">
        <v>41647</v>
      </c>
      <c r="C1765" s="24" t="s">
        <v>30</v>
      </c>
      <c r="D1765" s="25">
        <v>7</v>
      </c>
      <c r="E1765" s="25">
        <v>8</v>
      </c>
      <c r="F1765" s="28" t="s">
        <v>1149</v>
      </c>
      <c r="G1765" s="87">
        <v>4</v>
      </c>
      <c r="H1765" s="65">
        <v>9</v>
      </c>
      <c r="I1765" s="27">
        <f t="shared" si="137"/>
        <v>1.3</v>
      </c>
      <c r="J1765" s="42">
        <v>3</v>
      </c>
      <c r="K1765" s="64"/>
      <c r="L1765" s="6">
        <f t="shared" si="140"/>
        <v>2158.9589755088004</v>
      </c>
      <c r="M1765" s="6">
        <f t="shared" si="141"/>
        <v>2484.321999253782</v>
      </c>
      <c r="N1765" s="74">
        <f t="shared" si="138"/>
        <v>325.36302374498155</v>
      </c>
      <c r="O1765" s="78">
        <f t="shared" si="139"/>
        <v>0.15070366201298635</v>
      </c>
    </row>
    <row r="1766" spans="2:15" x14ac:dyDescent="0.2">
      <c r="B1766" s="81">
        <v>41647</v>
      </c>
      <c r="C1766" s="24" t="s">
        <v>30</v>
      </c>
      <c r="D1766" s="25">
        <v>7</v>
      </c>
      <c r="E1766" s="25">
        <v>3</v>
      </c>
      <c r="F1766" s="28" t="s">
        <v>1300</v>
      </c>
      <c r="G1766" s="87">
        <v>5.7</v>
      </c>
      <c r="H1766" s="65">
        <v>6.5</v>
      </c>
      <c r="I1766" s="27">
        <f t="shared" si="137"/>
        <v>0.9</v>
      </c>
      <c r="J1766" s="42"/>
      <c r="K1766" s="64"/>
      <c r="L1766" s="6">
        <f t="shared" si="140"/>
        <v>2159.8589755088005</v>
      </c>
      <c r="M1766" s="6">
        <f t="shared" si="141"/>
        <v>2484.321999253782</v>
      </c>
      <c r="N1766" s="74">
        <f t="shared" si="138"/>
        <v>324.46302374498146</v>
      </c>
      <c r="O1766" s="78">
        <f t="shared" si="139"/>
        <v>0.15022417084825981</v>
      </c>
    </row>
    <row r="1767" spans="2:15" x14ac:dyDescent="0.2">
      <c r="B1767" s="81">
        <v>41647</v>
      </c>
      <c r="C1767" s="24" t="s">
        <v>829</v>
      </c>
      <c r="D1767" s="25">
        <v>8</v>
      </c>
      <c r="E1767" s="25">
        <v>7</v>
      </c>
      <c r="F1767" s="28" t="s">
        <v>1413</v>
      </c>
      <c r="G1767" s="87">
        <v>5</v>
      </c>
      <c r="H1767" s="65">
        <v>5</v>
      </c>
      <c r="I1767" s="27">
        <f t="shared" si="137"/>
        <v>1</v>
      </c>
      <c r="J1767" s="42"/>
      <c r="K1767" s="64"/>
      <c r="L1767" s="6">
        <f t="shared" si="140"/>
        <v>2160.8589755088005</v>
      </c>
      <c r="M1767" s="6">
        <f t="shared" si="141"/>
        <v>2484.321999253782</v>
      </c>
      <c r="N1767" s="74">
        <f t="shared" si="138"/>
        <v>323.46302374498146</v>
      </c>
      <c r="O1767" s="78">
        <f t="shared" si="139"/>
        <v>0.14969187133964545</v>
      </c>
    </row>
    <row r="1768" spans="2:15" x14ac:dyDescent="0.2">
      <c r="B1768" s="81">
        <v>41647</v>
      </c>
      <c r="C1768" s="24" t="s">
        <v>24</v>
      </c>
      <c r="D1768" s="25">
        <v>3</v>
      </c>
      <c r="E1768" s="25">
        <v>2</v>
      </c>
      <c r="F1768" s="28" t="s">
        <v>1414</v>
      </c>
      <c r="G1768" s="87">
        <v>4</v>
      </c>
      <c r="H1768" s="65">
        <v>8</v>
      </c>
      <c r="I1768" s="27">
        <f t="shared" si="137"/>
        <v>1.3</v>
      </c>
      <c r="J1768" s="42"/>
      <c r="K1768" s="64"/>
      <c r="L1768" s="6">
        <f t="shared" si="140"/>
        <v>2162.1589755088007</v>
      </c>
      <c r="M1768" s="6">
        <f t="shared" si="141"/>
        <v>2484.321999253782</v>
      </c>
      <c r="N1768" s="74">
        <f t="shared" si="138"/>
        <v>322.16302374498127</v>
      </c>
      <c r="O1768" s="78">
        <f t="shared" si="139"/>
        <v>0.14900061808321455</v>
      </c>
    </row>
    <row r="1769" spans="2:15" x14ac:dyDescent="0.2">
      <c r="B1769" s="81">
        <v>41647</v>
      </c>
      <c r="C1769" s="24" t="s">
        <v>30</v>
      </c>
      <c r="D1769" s="25">
        <v>8</v>
      </c>
      <c r="E1769" s="25">
        <v>14</v>
      </c>
      <c r="F1769" s="28" t="s">
        <v>1415</v>
      </c>
      <c r="G1769" s="87">
        <v>4.7</v>
      </c>
      <c r="H1769" s="65">
        <v>11</v>
      </c>
      <c r="I1769" s="27">
        <f t="shared" si="137"/>
        <v>1.1000000000000001</v>
      </c>
      <c r="J1769" s="42">
        <v>1</v>
      </c>
      <c r="K1769" s="64">
        <f>I1769*H1769</f>
        <v>12.100000000000001</v>
      </c>
      <c r="L1769" s="6">
        <f t="shared" si="140"/>
        <v>2163.2589755088006</v>
      </c>
      <c r="M1769" s="6">
        <f t="shared" si="141"/>
        <v>2496.4219992537819</v>
      </c>
      <c r="N1769" s="74">
        <f t="shared" si="138"/>
        <v>333.16302374498127</v>
      </c>
      <c r="O1769" s="78">
        <f t="shared" si="139"/>
        <v>0.15400977299383262</v>
      </c>
    </row>
    <row r="1770" spans="2:15" x14ac:dyDescent="0.2">
      <c r="B1770" s="81">
        <v>41647</v>
      </c>
      <c r="C1770" s="24" t="s">
        <v>30</v>
      </c>
      <c r="D1770" s="25">
        <v>8</v>
      </c>
      <c r="E1770" s="25">
        <v>3</v>
      </c>
      <c r="F1770" s="28" t="s">
        <v>1416</v>
      </c>
      <c r="G1770" s="87">
        <v>5.4</v>
      </c>
      <c r="H1770" s="65">
        <v>6.5</v>
      </c>
      <c r="I1770" s="27">
        <f t="shared" ref="I1770:I1833" si="142">ROUND(5/G1770,1)</f>
        <v>0.9</v>
      </c>
      <c r="J1770" s="42">
        <v>2</v>
      </c>
      <c r="K1770" s="64"/>
      <c r="L1770" s="6">
        <f t="shared" si="140"/>
        <v>2164.1589755088007</v>
      </c>
      <c r="M1770" s="6">
        <f t="shared" si="141"/>
        <v>2496.4219992537819</v>
      </c>
      <c r="N1770" s="74">
        <f t="shared" si="138"/>
        <v>332.26302374498118</v>
      </c>
      <c r="O1770" s="78">
        <f t="shared" si="139"/>
        <v>0.15352985963836832</v>
      </c>
    </row>
    <row r="1771" spans="2:15" x14ac:dyDescent="0.2">
      <c r="B1771" s="81">
        <v>41647</v>
      </c>
      <c r="C1771" s="24" t="s">
        <v>24</v>
      </c>
      <c r="D1771" s="25">
        <v>5</v>
      </c>
      <c r="E1771" s="25">
        <v>11</v>
      </c>
      <c r="F1771" s="28" t="s">
        <v>1417</v>
      </c>
      <c r="G1771" s="87">
        <v>3.5</v>
      </c>
      <c r="H1771" s="65">
        <v>4.4000000000000004</v>
      </c>
      <c r="I1771" s="27">
        <f t="shared" si="142"/>
        <v>1.4</v>
      </c>
      <c r="J1771" s="42">
        <v>1</v>
      </c>
      <c r="K1771" s="64">
        <f>I1771*H1771</f>
        <v>6.16</v>
      </c>
      <c r="L1771" s="6">
        <f t="shared" si="140"/>
        <v>2165.5589755088008</v>
      </c>
      <c r="M1771" s="6">
        <f t="shared" si="141"/>
        <v>2502.5819992537818</v>
      </c>
      <c r="N1771" s="74">
        <f t="shared" si="138"/>
        <v>337.02302374498095</v>
      </c>
      <c r="O1771" s="78">
        <f t="shared" si="139"/>
        <v>0.1556286517968401</v>
      </c>
    </row>
    <row r="1772" spans="2:15" x14ac:dyDescent="0.2">
      <c r="B1772" s="81">
        <v>41647</v>
      </c>
      <c r="C1772" s="24" t="s">
        <v>24</v>
      </c>
      <c r="D1772" s="25">
        <v>6</v>
      </c>
      <c r="E1772" s="25">
        <v>3</v>
      </c>
      <c r="F1772" s="28" t="s">
        <v>1418</v>
      </c>
      <c r="G1772" s="87">
        <v>2.8</v>
      </c>
      <c r="H1772" s="65">
        <v>4</v>
      </c>
      <c r="I1772" s="27">
        <f t="shared" si="142"/>
        <v>1.8</v>
      </c>
      <c r="J1772" s="42">
        <v>2</v>
      </c>
      <c r="K1772" s="64"/>
      <c r="L1772" s="6">
        <f t="shared" si="140"/>
        <v>2167.358975508801</v>
      </c>
      <c r="M1772" s="6">
        <f t="shared" si="141"/>
        <v>2502.5819992537818</v>
      </c>
      <c r="N1772" s="74">
        <f t="shared" si="138"/>
        <v>335.22302374498076</v>
      </c>
      <c r="O1772" s="78">
        <f t="shared" si="139"/>
        <v>0.15466889773821851</v>
      </c>
    </row>
    <row r="1773" spans="2:15" x14ac:dyDescent="0.2">
      <c r="B1773" s="81">
        <v>41647</v>
      </c>
      <c r="C1773" s="24" t="s">
        <v>24</v>
      </c>
      <c r="D1773" s="25">
        <v>7</v>
      </c>
      <c r="E1773" s="25">
        <v>9</v>
      </c>
      <c r="F1773" s="28" t="s">
        <v>1419</v>
      </c>
      <c r="G1773" s="87">
        <v>3.2</v>
      </c>
      <c r="H1773" s="65">
        <v>3.2</v>
      </c>
      <c r="I1773" s="27">
        <f t="shared" si="142"/>
        <v>1.6</v>
      </c>
      <c r="J1773" s="42">
        <v>1</v>
      </c>
      <c r="K1773" s="64">
        <f>I1773*H1773</f>
        <v>5.120000000000001</v>
      </c>
      <c r="L1773" s="6">
        <f t="shared" si="140"/>
        <v>2168.9589755088009</v>
      </c>
      <c r="M1773" s="6">
        <f t="shared" si="141"/>
        <v>2507.7019992537817</v>
      </c>
      <c r="N1773" s="74">
        <f t="shared" si="138"/>
        <v>338.74302374498075</v>
      </c>
      <c r="O1773" s="78">
        <f t="shared" si="139"/>
        <v>0.15617769979513668</v>
      </c>
    </row>
    <row r="1774" spans="2:15" x14ac:dyDescent="0.2">
      <c r="B1774" s="81">
        <v>41650</v>
      </c>
      <c r="C1774" s="24" t="s">
        <v>17</v>
      </c>
      <c r="D1774" s="25">
        <v>3</v>
      </c>
      <c r="E1774" s="25">
        <v>3</v>
      </c>
      <c r="F1774" s="28" t="s">
        <v>368</v>
      </c>
      <c r="G1774" s="87">
        <v>2.2000000000000002</v>
      </c>
      <c r="H1774" s="65">
        <v>4.4000000000000004</v>
      </c>
      <c r="I1774" s="27">
        <f t="shared" si="142"/>
        <v>2.2999999999999998</v>
      </c>
      <c r="J1774" s="42"/>
      <c r="K1774" s="64"/>
      <c r="L1774" s="6">
        <f t="shared" si="140"/>
        <v>2171.2589755088011</v>
      </c>
      <c r="M1774" s="6">
        <f t="shared" si="141"/>
        <v>2507.7019992537817</v>
      </c>
      <c r="N1774" s="74">
        <f t="shared" si="138"/>
        <v>336.44302374498056</v>
      </c>
      <c r="O1774" s="78">
        <f t="shared" si="139"/>
        <v>0.15495296854956711</v>
      </c>
    </row>
    <row r="1775" spans="2:15" x14ac:dyDescent="0.2">
      <c r="B1775" s="81">
        <v>41650</v>
      </c>
      <c r="C1775" s="24" t="s">
        <v>17</v>
      </c>
      <c r="D1775" s="25">
        <v>4</v>
      </c>
      <c r="E1775" s="25">
        <v>5</v>
      </c>
      <c r="F1775" s="28" t="s">
        <v>1420</v>
      </c>
      <c r="G1775" s="87">
        <v>3.1</v>
      </c>
      <c r="H1775" s="65">
        <v>6.94</v>
      </c>
      <c r="I1775" s="27">
        <f t="shared" si="142"/>
        <v>1.6</v>
      </c>
      <c r="J1775" s="42">
        <v>1</v>
      </c>
      <c r="K1775" s="64">
        <f>I1775*H1775</f>
        <v>11.104000000000001</v>
      </c>
      <c r="L1775" s="6">
        <f t="shared" si="140"/>
        <v>2172.858975508801</v>
      </c>
      <c r="M1775" s="6">
        <f t="shared" si="141"/>
        <v>2518.8059992537815</v>
      </c>
      <c r="N1775" s="74">
        <f t="shared" si="138"/>
        <v>345.94702374498047</v>
      </c>
      <c r="O1775" s="78">
        <f t="shared" si="139"/>
        <v>0.15921282864847353</v>
      </c>
    </row>
    <row r="1776" spans="2:15" x14ac:dyDescent="0.2">
      <c r="B1776" s="81">
        <v>41650</v>
      </c>
      <c r="C1776" s="24" t="s">
        <v>65</v>
      </c>
      <c r="D1776" s="25">
        <v>5</v>
      </c>
      <c r="E1776" s="25">
        <v>12</v>
      </c>
      <c r="F1776" s="28" t="s">
        <v>1362</v>
      </c>
      <c r="G1776" s="87">
        <v>4.8</v>
      </c>
      <c r="H1776" s="65">
        <v>5.5</v>
      </c>
      <c r="I1776" s="27">
        <f t="shared" si="142"/>
        <v>1</v>
      </c>
      <c r="J1776" s="42">
        <v>3</v>
      </c>
      <c r="K1776" s="64"/>
      <c r="L1776" s="6">
        <f t="shared" si="140"/>
        <v>2173.858975508801</v>
      </c>
      <c r="M1776" s="6">
        <f t="shared" si="141"/>
        <v>2518.8059992537815</v>
      </c>
      <c r="N1776" s="74">
        <f t="shared" si="138"/>
        <v>344.94702374498047</v>
      </c>
      <c r="O1776" s="78">
        <f t="shared" si="139"/>
        <v>0.15867957748466371</v>
      </c>
    </row>
    <row r="1777" spans="2:15" x14ac:dyDescent="0.2">
      <c r="B1777" s="81">
        <v>41650</v>
      </c>
      <c r="C1777" s="24" t="s">
        <v>17</v>
      </c>
      <c r="D1777" s="25">
        <v>6</v>
      </c>
      <c r="E1777" s="25">
        <v>5</v>
      </c>
      <c r="F1777" s="28" t="s">
        <v>1311</v>
      </c>
      <c r="G1777" s="87">
        <v>4.9000000000000004</v>
      </c>
      <c r="H1777" s="65">
        <v>5</v>
      </c>
      <c r="I1777" s="27">
        <f t="shared" si="142"/>
        <v>1</v>
      </c>
      <c r="J1777" s="42"/>
      <c r="K1777" s="64"/>
      <c r="L1777" s="6">
        <f t="shared" si="140"/>
        <v>2174.858975508801</v>
      </c>
      <c r="M1777" s="6">
        <f t="shared" si="141"/>
        <v>2518.8059992537815</v>
      </c>
      <c r="N1777" s="74">
        <f t="shared" si="138"/>
        <v>343.94702374498047</v>
      </c>
      <c r="O1777" s="78">
        <f t="shared" si="139"/>
        <v>0.15814681669854719</v>
      </c>
    </row>
    <row r="1778" spans="2:15" x14ac:dyDescent="0.2">
      <c r="B1778" s="81">
        <v>41650</v>
      </c>
      <c r="C1778" s="24" t="s">
        <v>17</v>
      </c>
      <c r="D1778" s="25">
        <v>7</v>
      </c>
      <c r="E1778" s="25">
        <v>5</v>
      </c>
      <c r="F1778" s="28" t="s">
        <v>1421</v>
      </c>
      <c r="G1778" s="87">
        <v>2.6</v>
      </c>
      <c r="H1778" s="65">
        <v>2.95</v>
      </c>
      <c r="I1778" s="27">
        <f t="shared" si="142"/>
        <v>1.9</v>
      </c>
      <c r="J1778" s="42"/>
      <c r="K1778" s="64"/>
      <c r="L1778" s="6">
        <f t="shared" si="140"/>
        <v>2176.7589755088011</v>
      </c>
      <c r="M1778" s="6">
        <f t="shared" si="141"/>
        <v>2518.8059992537815</v>
      </c>
      <c r="N1778" s="74">
        <f t="shared" si="138"/>
        <v>342.04702374498038</v>
      </c>
      <c r="O1778" s="78">
        <f t="shared" si="139"/>
        <v>0.15713591977496244</v>
      </c>
    </row>
    <row r="1779" spans="2:15" x14ac:dyDescent="0.2">
      <c r="B1779" s="81">
        <v>41650</v>
      </c>
      <c r="C1779" s="24" t="s">
        <v>17</v>
      </c>
      <c r="D1779" s="25">
        <v>7</v>
      </c>
      <c r="E1779" s="25">
        <v>3</v>
      </c>
      <c r="F1779" s="28" t="s">
        <v>81</v>
      </c>
      <c r="G1779" s="87">
        <v>5.7</v>
      </c>
      <c r="H1779" s="65">
        <v>9.5</v>
      </c>
      <c r="I1779" s="27">
        <f t="shared" si="142"/>
        <v>0.9</v>
      </c>
      <c r="J1779" s="42">
        <v>2</v>
      </c>
      <c r="K1779" s="64"/>
      <c r="L1779" s="6">
        <f t="shared" si="140"/>
        <v>2177.6589755088012</v>
      </c>
      <c r="M1779" s="6">
        <f t="shared" si="141"/>
        <v>2518.8059992537815</v>
      </c>
      <c r="N1779" s="74">
        <f t="shared" si="138"/>
        <v>341.14702374498029</v>
      </c>
      <c r="O1779" s="78">
        <f t="shared" si="139"/>
        <v>0.15665768955640663</v>
      </c>
    </row>
    <row r="1780" spans="2:15" x14ac:dyDescent="0.2">
      <c r="B1780" s="81">
        <v>41650</v>
      </c>
      <c r="C1780" s="24" t="s">
        <v>75</v>
      </c>
      <c r="D1780" s="25">
        <v>7</v>
      </c>
      <c r="E1780" s="25">
        <v>2</v>
      </c>
      <c r="F1780" s="28" t="s">
        <v>531</v>
      </c>
      <c r="G1780" s="87">
        <v>3.4</v>
      </c>
      <c r="H1780" s="65">
        <v>4.4000000000000004</v>
      </c>
      <c r="I1780" s="27">
        <f t="shared" si="142"/>
        <v>1.5</v>
      </c>
      <c r="J1780" s="42"/>
      <c r="K1780" s="64"/>
      <c r="L1780" s="6">
        <f t="shared" si="140"/>
        <v>2179.1589755088012</v>
      </c>
      <c r="M1780" s="6">
        <f t="shared" si="141"/>
        <v>2518.8059992537815</v>
      </c>
      <c r="N1780" s="74">
        <f t="shared" si="138"/>
        <v>339.64702374498029</v>
      </c>
      <c r="O1780" s="78">
        <f t="shared" si="139"/>
        <v>0.15586151701744375</v>
      </c>
    </row>
    <row r="1781" spans="2:15" x14ac:dyDescent="0.2">
      <c r="B1781" s="81">
        <v>41650</v>
      </c>
      <c r="C1781" s="24" t="s">
        <v>65</v>
      </c>
      <c r="D1781" s="25">
        <v>7</v>
      </c>
      <c r="E1781" s="25">
        <v>8</v>
      </c>
      <c r="F1781" s="28" t="s">
        <v>1422</v>
      </c>
      <c r="G1781" s="87">
        <v>4.7</v>
      </c>
      <c r="H1781" s="65">
        <v>8</v>
      </c>
      <c r="I1781" s="27">
        <f t="shared" si="142"/>
        <v>1.1000000000000001</v>
      </c>
      <c r="J1781" s="42"/>
      <c r="K1781" s="64"/>
      <c r="L1781" s="6">
        <f t="shared" si="140"/>
        <v>2180.2589755088011</v>
      </c>
      <c r="M1781" s="6">
        <f t="shared" si="141"/>
        <v>2518.8059992537815</v>
      </c>
      <c r="N1781" s="74">
        <f t="shared" si="138"/>
        <v>338.54702374498038</v>
      </c>
      <c r="O1781" s="78">
        <f t="shared" si="139"/>
        <v>0.15527835341944851</v>
      </c>
    </row>
    <row r="1782" spans="2:15" x14ac:dyDescent="0.2">
      <c r="B1782" s="81">
        <v>41650</v>
      </c>
      <c r="C1782" s="24" t="s">
        <v>17</v>
      </c>
      <c r="D1782" s="25">
        <v>8</v>
      </c>
      <c r="E1782" s="25">
        <v>11</v>
      </c>
      <c r="F1782" s="28" t="s">
        <v>1423</v>
      </c>
      <c r="G1782" s="87">
        <v>3.8</v>
      </c>
      <c r="H1782" s="65">
        <v>4</v>
      </c>
      <c r="I1782" s="27">
        <f t="shared" si="142"/>
        <v>1.3</v>
      </c>
      <c r="J1782" s="42">
        <v>1</v>
      </c>
      <c r="K1782" s="64">
        <f>I1782*H1782</f>
        <v>5.2</v>
      </c>
      <c r="L1782" s="6">
        <f t="shared" si="140"/>
        <v>2181.5589755088013</v>
      </c>
      <c r="M1782" s="6">
        <f t="shared" si="141"/>
        <v>2524.0059992537813</v>
      </c>
      <c r="N1782" s="74">
        <f t="shared" si="138"/>
        <v>342.44702374498002</v>
      </c>
      <c r="O1782" s="78">
        <f t="shared" si="139"/>
        <v>0.15697353479298523</v>
      </c>
    </row>
    <row r="1783" spans="2:15" x14ac:dyDescent="0.2">
      <c r="B1783" s="81">
        <v>41650</v>
      </c>
      <c r="C1783" s="24" t="s">
        <v>17</v>
      </c>
      <c r="D1783" s="25">
        <v>8</v>
      </c>
      <c r="E1783" s="25">
        <v>2</v>
      </c>
      <c r="F1783" s="28" t="s">
        <v>463</v>
      </c>
      <c r="G1783" s="87">
        <v>4.2</v>
      </c>
      <c r="H1783" s="65">
        <v>7</v>
      </c>
      <c r="I1783" s="27">
        <f t="shared" si="142"/>
        <v>1.2</v>
      </c>
      <c r="J1783" s="42"/>
      <c r="K1783" s="64"/>
      <c r="L1783" s="6">
        <f t="shared" si="140"/>
        <v>2182.7589755088011</v>
      </c>
      <c r="M1783" s="6">
        <f t="shared" si="141"/>
        <v>2524.0059992537813</v>
      </c>
      <c r="N1783" s="74">
        <f t="shared" si="138"/>
        <v>341.2470237449802</v>
      </c>
      <c r="O1783" s="78">
        <f t="shared" si="139"/>
        <v>0.15633747361658909</v>
      </c>
    </row>
    <row r="1784" spans="2:15" x14ac:dyDescent="0.2">
      <c r="B1784" s="81">
        <v>41650</v>
      </c>
      <c r="C1784" s="24" t="s">
        <v>75</v>
      </c>
      <c r="D1784" s="25">
        <v>8</v>
      </c>
      <c r="E1784" s="25">
        <v>1</v>
      </c>
      <c r="F1784" s="28" t="s">
        <v>1424</v>
      </c>
      <c r="G1784" s="87">
        <v>4.4000000000000004</v>
      </c>
      <c r="H1784" s="65">
        <v>9.5</v>
      </c>
      <c r="I1784" s="27">
        <f t="shared" si="142"/>
        <v>1.1000000000000001</v>
      </c>
      <c r="J1784" s="42">
        <v>3</v>
      </c>
      <c r="K1784" s="64"/>
      <c r="L1784" s="6">
        <f t="shared" si="140"/>
        <v>2183.858975508801</v>
      </c>
      <c r="M1784" s="6">
        <f t="shared" si="141"/>
        <v>2524.0059992537813</v>
      </c>
      <c r="N1784" s="74">
        <f t="shared" si="138"/>
        <v>340.14702374498029</v>
      </c>
      <c r="O1784" s="78">
        <f t="shared" si="139"/>
        <v>0.15575503160213539</v>
      </c>
    </row>
    <row r="1785" spans="2:15" x14ac:dyDescent="0.2">
      <c r="B1785" s="81">
        <v>41650</v>
      </c>
      <c r="C1785" s="24" t="s">
        <v>75</v>
      </c>
      <c r="D1785" s="25">
        <v>8</v>
      </c>
      <c r="E1785" s="25">
        <v>9</v>
      </c>
      <c r="F1785" s="28" t="s">
        <v>1425</v>
      </c>
      <c r="G1785" s="87">
        <v>4.7</v>
      </c>
      <c r="H1785" s="65">
        <v>5.5</v>
      </c>
      <c r="I1785" s="27">
        <f t="shared" si="142"/>
        <v>1.1000000000000001</v>
      </c>
      <c r="J1785" s="42"/>
      <c r="K1785" s="64"/>
      <c r="L1785" s="6">
        <f t="shared" si="140"/>
        <v>2184.9589755088009</v>
      </c>
      <c r="M1785" s="6">
        <f t="shared" si="141"/>
        <v>2524.0059992537813</v>
      </c>
      <c r="N1785" s="74">
        <f t="shared" si="138"/>
        <v>339.04702374498038</v>
      </c>
      <c r="O1785" s="78">
        <f t="shared" si="139"/>
        <v>0.15517317603916483</v>
      </c>
    </row>
    <row r="1786" spans="2:15" x14ac:dyDescent="0.2">
      <c r="B1786" s="81">
        <v>41654</v>
      </c>
      <c r="C1786" s="24" t="s">
        <v>154</v>
      </c>
      <c r="D1786" s="25">
        <v>3</v>
      </c>
      <c r="E1786" s="25">
        <v>10</v>
      </c>
      <c r="F1786" s="28" t="s">
        <v>1426</v>
      </c>
      <c r="G1786" s="87">
        <v>4.7</v>
      </c>
      <c r="H1786" s="65">
        <v>34</v>
      </c>
      <c r="I1786" s="27">
        <f t="shared" si="142"/>
        <v>1.1000000000000001</v>
      </c>
      <c r="J1786" s="42"/>
      <c r="K1786" s="64"/>
      <c r="L1786" s="6">
        <f t="shared" si="140"/>
        <v>2186.0589755088008</v>
      </c>
      <c r="M1786" s="6">
        <f t="shared" si="141"/>
        <v>2524.0059992537813</v>
      </c>
      <c r="N1786" s="74">
        <f t="shared" si="138"/>
        <v>337.94702374498047</v>
      </c>
      <c r="O1786" s="78">
        <f t="shared" si="139"/>
        <v>0.15459190604239026</v>
      </c>
    </row>
    <row r="1787" spans="2:15" x14ac:dyDescent="0.2">
      <c r="B1787" s="81">
        <v>41654</v>
      </c>
      <c r="C1787" s="24" t="s">
        <v>154</v>
      </c>
      <c r="D1787" s="25">
        <v>3</v>
      </c>
      <c r="E1787" s="25">
        <v>1</v>
      </c>
      <c r="F1787" s="28" t="s">
        <v>1427</v>
      </c>
      <c r="G1787" s="87">
        <v>4.9000000000000004</v>
      </c>
      <c r="H1787" s="65">
        <v>5</v>
      </c>
      <c r="I1787" s="27">
        <f t="shared" si="142"/>
        <v>1</v>
      </c>
      <c r="J1787" s="42"/>
      <c r="K1787" s="64"/>
      <c r="L1787" s="6">
        <f t="shared" si="140"/>
        <v>2187.0589755088008</v>
      </c>
      <c r="M1787" s="6">
        <f t="shared" si="141"/>
        <v>2524.0059992537813</v>
      </c>
      <c r="N1787" s="74">
        <f t="shared" si="138"/>
        <v>336.94702374498047</v>
      </c>
      <c r="O1787" s="78">
        <f t="shared" si="139"/>
        <v>0.15406398616507019</v>
      </c>
    </row>
    <row r="1788" spans="2:15" x14ac:dyDescent="0.2">
      <c r="B1788" s="81">
        <v>41654</v>
      </c>
      <c r="C1788" s="24" t="s">
        <v>154</v>
      </c>
      <c r="D1788" s="25">
        <v>4</v>
      </c>
      <c r="E1788" s="25">
        <v>1</v>
      </c>
      <c r="F1788" s="28" t="s">
        <v>1428</v>
      </c>
      <c r="G1788" s="87">
        <v>2.7</v>
      </c>
      <c r="H1788" s="65">
        <v>8.5</v>
      </c>
      <c r="I1788" s="27">
        <f t="shared" si="142"/>
        <v>1.9</v>
      </c>
      <c r="J1788" s="42"/>
      <c r="K1788" s="64"/>
      <c r="L1788" s="6">
        <f t="shared" si="140"/>
        <v>2188.9589755088009</v>
      </c>
      <c r="M1788" s="6">
        <f t="shared" si="141"/>
        <v>2524.0059992537813</v>
      </c>
      <c r="N1788" s="74">
        <f t="shared" si="138"/>
        <v>335.04702374498038</v>
      </c>
      <c r="O1788" s="78">
        <f t="shared" si="139"/>
        <v>0.15306226726661343</v>
      </c>
    </row>
    <row r="1789" spans="2:15" x14ac:dyDescent="0.2">
      <c r="B1789" s="81">
        <v>41654</v>
      </c>
      <c r="C1789" s="24" t="s">
        <v>154</v>
      </c>
      <c r="D1789" s="25">
        <v>4</v>
      </c>
      <c r="E1789" s="25">
        <v>2</v>
      </c>
      <c r="F1789" s="28" t="s">
        <v>1429</v>
      </c>
      <c r="G1789" s="87">
        <v>4.4000000000000004</v>
      </c>
      <c r="H1789" s="65">
        <v>4.8</v>
      </c>
      <c r="I1789" s="27">
        <f t="shared" si="142"/>
        <v>1.1000000000000001</v>
      </c>
      <c r="J1789" s="42"/>
      <c r="K1789" s="64"/>
      <c r="L1789" s="6">
        <f t="shared" si="140"/>
        <v>2190.0589755088008</v>
      </c>
      <c r="M1789" s="6">
        <f t="shared" si="141"/>
        <v>2524.0059992537813</v>
      </c>
      <c r="N1789" s="74">
        <f t="shared" si="138"/>
        <v>333.94702374498047</v>
      </c>
      <c r="O1789" s="78">
        <f t="shared" si="139"/>
        <v>0.15248311916686944</v>
      </c>
    </row>
    <row r="1790" spans="2:15" x14ac:dyDescent="0.2">
      <c r="B1790" s="81">
        <v>41654</v>
      </c>
      <c r="C1790" s="24" t="s">
        <v>154</v>
      </c>
      <c r="D1790" s="25">
        <v>5</v>
      </c>
      <c r="E1790" s="25">
        <v>2</v>
      </c>
      <c r="F1790" s="28" t="s">
        <v>1430</v>
      </c>
      <c r="G1790" s="87">
        <v>3.5</v>
      </c>
      <c r="H1790" s="65">
        <v>7.5</v>
      </c>
      <c r="I1790" s="27">
        <f t="shared" si="142"/>
        <v>1.4</v>
      </c>
      <c r="J1790" s="42">
        <v>1</v>
      </c>
      <c r="K1790" s="64">
        <f>I1790*H1790</f>
        <v>10.5</v>
      </c>
      <c r="L1790" s="6">
        <f t="shared" si="140"/>
        <v>2191.4589755088009</v>
      </c>
      <c r="M1790" s="6">
        <f t="shared" si="141"/>
        <v>2534.5059992537813</v>
      </c>
      <c r="N1790" s="74">
        <f t="shared" si="138"/>
        <v>343.04702374498038</v>
      </c>
      <c r="O1790" s="78">
        <f t="shared" si="139"/>
        <v>0.15653819103108405</v>
      </c>
    </row>
    <row r="1791" spans="2:15" x14ac:dyDescent="0.2">
      <c r="B1791" s="81">
        <v>41654</v>
      </c>
      <c r="C1791" s="24" t="s">
        <v>154</v>
      </c>
      <c r="D1791" s="25">
        <v>5</v>
      </c>
      <c r="E1791" s="25">
        <v>11</v>
      </c>
      <c r="F1791" s="28" t="s">
        <v>1431</v>
      </c>
      <c r="G1791" s="87">
        <v>4.5</v>
      </c>
      <c r="H1791" s="65">
        <v>51</v>
      </c>
      <c r="I1791" s="27">
        <f t="shared" si="142"/>
        <v>1.1000000000000001</v>
      </c>
      <c r="J1791" s="42">
        <v>3</v>
      </c>
      <c r="K1791" s="64"/>
      <c r="L1791" s="6">
        <f t="shared" si="140"/>
        <v>2192.5589755088008</v>
      </c>
      <c r="M1791" s="6">
        <f t="shared" si="141"/>
        <v>2534.5059992537813</v>
      </c>
      <c r="N1791" s="74">
        <f t="shared" si="138"/>
        <v>341.94702374498047</v>
      </c>
      <c r="O1791" s="78">
        <f t="shared" si="139"/>
        <v>0.15595795942758117</v>
      </c>
    </row>
    <row r="1792" spans="2:15" x14ac:dyDescent="0.2">
      <c r="B1792" s="81">
        <v>41654</v>
      </c>
      <c r="C1792" s="24" t="s">
        <v>126</v>
      </c>
      <c r="D1792" s="25">
        <v>8</v>
      </c>
      <c r="E1792" s="25">
        <v>7</v>
      </c>
      <c r="F1792" s="28" t="s">
        <v>1432</v>
      </c>
      <c r="G1792" s="87">
        <v>2.8</v>
      </c>
      <c r="H1792" s="65">
        <v>5</v>
      </c>
      <c r="I1792" s="27">
        <f t="shared" si="142"/>
        <v>1.8</v>
      </c>
      <c r="J1792" s="42">
        <v>3</v>
      </c>
      <c r="K1792" s="64"/>
      <c r="L1792" s="6">
        <f t="shared" si="140"/>
        <v>2194.358975508801</v>
      </c>
      <c r="M1792" s="6">
        <f t="shared" si="141"/>
        <v>2534.5059992537813</v>
      </c>
      <c r="N1792" s="74">
        <f t="shared" si="138"/>
        <v>340.14702374498029</v>
      </c>
      <c r="O1792" s="78">
        <f t="shared" si="139"/>
        <v>0.15500974432230769</v>
      </c>
    </row>
    <row r="1793" spans="2:15" x14ac:dyDescent="0.2">
      <c r="B1793" s="81">
        <v>41654</v>
      </c>
      <c r="C1793" s="24" t="s">
        <v>126</v>
      </c>
      <c r="D1793" s="25">
        <v>8</v>
      </c>
      <c r="E1793" s="25">
        <v>10</v>
      </c>
      <c r="F1793" s="28" t="s">
        <v>1433</v>
      </c>
      <c r="G1793" s="87">
        <v>3</v>
      </c>
      <c r="H1793" s="65">
        <v>4.4000000000000004</v>
      </c>
      <c r="I1793" s="27">
        <f t="shared" si="142"/>
        <v>1.7</v>
      </c>
      <c r="J1793" s="42"/>
      <c r="K1793" s="64"/>
      <c r="L1793" s="6">
        <f t="shared" si="140"/>
        <v>2196.0589755088008</v>
      </c>
      <c r="M1793" s="6">
        <f t="shared" si="141"/>
        <v>2534.5059992537813</v>
      </c>
      <c r="N1793" s="74">
        <f t="shared" si="138"/>
        <v>338.44702374498047</v>
      </c>
      <c r="O1793" s="78">
        <f t="shared" si="139"/>
        <v>0.15411563510791704</v>
      </c>
    </row>
    <row r="1794" spans="2:15" x14ac:dyDescent="0.2">
      <c r="B1794" s="81">
        <v>41654</v>
      </c>
      <c r="C1794" s="24" t="s">
        <v>30</v>
      </c>
      <c r="D1794" s="25">
        <v>6</v>
      </c>
      <c r="E1794" s="25">
        <v>7</v>
      </c>
      <c r="F1794" s="28" t="s">
        <v>1434</v>
      </c>
      <c r="G1794" s="87">
        <v>2.8</v>
      </c>
      <c r="H1794" s="65">
        <v>4.5999999999999996</v>
      </c>
      <c r="I1794" s="27">
        <f t="shared" si="142"/>
        <v>1.8</v>
      </c>
      <c r="J1794" s="42">
        <v>1</v>
      </c>
      <c r="K1794" s="64">
        <f>I1794*H1794</f>
        <v>8.2799999999999994</v>
      </c>
      <c r="L1794" s="6">
        <f t="shared" si="140"/>
        <v>2197.858975508801</v>
      </c>
      <c r="M1794" s="6">
        <f t="shared" si="141"/>
        <v>2542.7859992537815</v>
      </c>
      <c r="N1794" s="74">
        <f t="shared" si="138"/>
        <v>344.92702374498049</v>
      </c>
      <c r="O1794" s="78">
        <f t="shared" si="139"/>
        <v>0.15693774149687215</v>
      </c>
    </row>
    <row r="1795" spans="2:15" x14ac:dyDescent="0.2">
      <c r="B1795" s="81">
        <v>41654</v>
      </c>
      <c r="C1795" s="24" t="s">
        <v>30</v>
      </c>
      <c r="D1795" s="25">
        <v>6</v>
      </c>
      <c r="E1795" s="25">
        <v>5</v>
      </c>
      <c r="F1795" s="28" t="s">
        <v>1435</v>
      </c>
      <c r="G1795" s="87">
        <v>4.8</v>
      </c>
      <c r="H1795" s="65">
        <v>12</v>
      </c>
      <c r="I1795" s="27">
        <f t="shared" si="142"/>
        <v>1</v>
      </c>
      <c r="J1795" s="42">
        <v>2</v>
      </c>
      <c r="K1795" s="64"/>
      <c r="L1795" s="6">
        <f t="shared" si="140"/>
        <v>2198.858975508801</v>
      </c>
      <c r="M1795" s="6">
        <f t="shared" si="141"/>
        <v>2542.7859992537815</v>
      </c>
      <c r="N1795" s="74">
        <f t="shared" si="138"/>
        <v>343.92702374498049</v>
      </c>
      <c r="O1795" s="78">
        <f t="shared" si="139"/>
        <v>0.1564115878169941</v>
      </c>
    </row>
    <row r="1796" spans="2:15" x14ac:dyDescent="0.2">
      <c r="B1796" s="81">
        <v>41654</v>
      </c>
      <c r="C1796" s="24" t="s">
        <v>154</v>
      </c>
      <c r="D1796" s="25">
        <v>7</v>
      </c>
      <c r="E1796" s="25">
        <v>18</v>
      </c>
      <c r="F1796" s="28" t="s">
        <v>1436</v>
      </c>
      <c r="G1796" s="87">
        <v>5.9</v>
      </c>
      <c r="H1796" s="65">
        <v>8</v>
      </c>
      <c r="I1796" s="27">
        <f t="shared" si="142"/>
        <v>0.8</v>
      </c>
      <c r="J1796" s="42"/>
      <c r="K1796" s="64"/>
      <c r="L1796" s="6">
        <f t="shared" si="140"/>
        <v>2199.6589755088012</v>
      </c>
      <c r="M1796" s="6">
        <f t="shared" si="141"/>
        <v>2542.7859992537815</v>
      </c>
      <c r="N1796" s="74">
        <f t="shared" ref="N1796:N1859" si="143">M1796-L1796</f>
        <v>343.12702374498031</v>
      </c>
      <c r="O1796" s="78">
        <f t="shared" ref="O1796:O1859" si="144">N1796/L1796</f>
        <v>0.1559910093179839</v>
      </c>
    </row>
    <row r="1797" spans="2:15" x14ac:dyDescent="0.2">
      <c r="B1797" s="81">
        <v>41654</v>
      </c>
      <c r="C1797" s="24" t="s">
        <v>30</v>
      </c>
      <c r="D1797" s="25">
        <v>7</v>
      </c>
      <c r="E1797" s="25">
        <v>3</v>
      </c>
      <c r="F1797" s="28" t="s">
        <v>1437</v>
      </c>
      <c r="G1797" s="87">
        <v>4</v>
      </c>
      <c r="H1797" s="65">
        <v>10.210000000000001</v>
      </c>
      <c r="I1797" s="27">
        <f t="shared" si="142"/>
        <v>1.3</v>
      </c>
      <c r="J1797" s="42">
        <v>1</v>
      </c>
      <c r="K1797" s="64">
        <f>I1797*H1797</f>
        <v>13.273000000000001</v>
      </c>
      <c r="L1797" s="6">
        <f t="shared" ref="L1797:L1860" si="145">L1796+I1797</f>
        <v>2200.9589755088014</v>
      </c>
      <c r="M1797" s="6">
        <f t="shared" ref="M1797:M1860" si="146">M1796+K1797</f>
        <v>2556.0589992537816</v>
      </c>
      <c r="N1797" s="74">
        <f t="shared" si="143"/>
        <v>355.10002374498026</v>
      </c>
      <c r="O1797" s="78">
        <f t="shared" si="144"/>
        <v>0.16133877445984238</v>
      </c>
    </row>
    <row r="1798" spans="2:15" x14ac:dyDescent="0.2">
      <c r="B1798" s="81">
        <v>41654</v>
      </c>
      <c r="C1798" s="24" t="s">
        <v>30</v>
      </c>
      <c r="D1798" s="25">
        <v>7</v>
      </c>
      <c r="E1798" s="25">
        <v>5</v>
      </c>
      <c r="F1798" s="28" t="s">
        <v>1438</v>
      </c>
      <c r="G1798" s="87">
        <v>4.7</v>
      </c>
      <c r="H1798" s="65">
        <v>17</v>
      </c>
      <c r="I1798" s="27">
        <f t="shared" si="142"/>
        <v>1.1000000000000001</v>
      </c>
      <c r="J1798" s="42">
        <v>3</v>
      </c>
      <c r="K1798" s="64"/>
      <c r="L1798" s="6">
        <f t="shared" si="145"/>
        <v>2202.0589755088013</v>
      </c>
      <c r="M1798" s="6">
        <f t="shared" si="146"/>
        <v>2556.0589992537816</v>
      </c>
      <c r="N1798" s="74">
        <f t="shared" si="143"/>
        <v>354.00002374498035</v>
      </c>
      <c r="O1798" s="78">
        <f t="shared" si="144"/>
        <v>0.16075864801177095</v>
      </c>
    </row>
    <row r="1799" spans="2:15" x14ac:dyDescent="0.2">
      <c r="B1799" s="81">
        <v>41657</v>
      </c>
      <c r="C1799" s="24" t="s">
        <v>19</v>
      </c>
      <c r="D1799" s="25">
        <v>3</v>
      </c>
      <c r="E1799" s="25">
        <v>3</v>
      </c>
      <c r="F1799" s="28" t="s">
        <v>1439</v>
      </c>
      <c r="G1799" s="87">
        <v>2.6</v>
      </c>
      <c r="H1799" s="62">
        <v>20</v>
      </c>
      <c r="I1799" s="27">
        <f t="shared" si="142"/>
        <v>1.9</v>
      </c>
      <c r="J1799" s="42">
        <v>3</v>
      </c>
      <c r="K1799" s="64"/>
      <c r="L1799" s="6">
        <f t="shared" si="145"/>
        <v>2203.9589755088014</v>
      </c>
      <c r="M1799" s="6">
        <f t="shared" si="146"/>
        <v>2556.0589992537816</v>
      </c>
      <c r="N1799" s="74">
        <f t="shared" si="143"/>
        <v>352.10002374498026</v>
      </c>
      <c r="O1799" s="78">
        <f t="shared" si="144"/>
        <v>0.15975797537869105</v>
      </c>
    </row>
    <row r="1800" spans="2:15" x14ac:dyDescent="0.2">
      <c r="B1800" s="81">
        <v>41657</v>
      </c>
      <c r="C1800" s="24" t="s">
        <v>17</v>
      </c>
      <c r="D1800" s="25">
        <v>2</v>
      </c>
      <c r="E1800" s="25">
        <v>10</v>
      </c>
      <c r="F1800" s="28" t="s">
        <v>1294</v>
      </c>
      <c r="G1800" s="87">
        <v>2.4</v>
      </c>
      <c r="H1800" s="62">
        <v>6</v>
      </c>
      <c r="I1800" s="27">
        <f t="shared" si="142"/>
        <v>2.1</v>
      </c>
      <c r="J1800" s="42"/>
      <c r="K1800" s="64"/>
      <c r="L1800" s="6">
        <f t="shared" si="145"/>
        <v>2206.0589755088013</v>
      </c>
      <c r="M1800" s="6">
        <f t="shared" si="146"/>
        <v>2556.0589992537816</v>
      </c>
      <c r="N1800" s="74">
        <f t="shared" si="143"/>
        <v>350.00002374498035</v>
      </c>
      <c r="O1800" s="78">
        <f t="shared" si="144"/>
        <v>0.15865397418228905</v>
      </c>
    </row>
    <row r="1801" spans="2:15" x14ac:dyDescent="0.2">
      <c r="B1801" s="81">
        <v>41657</v>
      </c>
      <c r="C1801" s="24" t="s">
        <v>19</v>
      </c>
      <c r="D1801" s="25">
        <v>4</v>
      </c>
      <c r="E1801" s="25">
        <v>6</v>
      </c>
      <c r="F1801" s="28" t="s">
        <v>1204</v>
      </c>
      <c r="G1801" s="87">
        <v>3.2</v>
      </c>
      <c r="H1801" s="62">
        <v>3.9</v>
      </c>
      <c r="I1801" s="27">
        <f t="shared" si="142"/>
        <v>1.6</v>
      </c>
      <c r="J1801" s="42"/>
      <c r="K1801" s="64"/>
      <c r="L1801" s="6">
        <f t="shared" si="145"/>
        <v>2207.6589755088012</v>
      </c>
      <c r="M1801" s="6">
        <f t="shared" si="146"/>
        <v>2556.0589992537816</v>
      </c>
      <c r="N1801" s="74">
        <f t="shared" si="143"/>
        <v>348.40002374498044</v>
      </c>
      <c r="O1801" s="78">
        <f t="shared" si="144"/>
        <v>0.15781424015667292</v>
      </c>
    </row>
    <row r="1802" spans="2:15" x14ac:dyDescent="0.2">
      <c r="B1802" s="81">
        <v>41657</v>
      </c>
      <c r="C1802" s="24" t="s">
        <v>17</v>
      </c>
      <c r="D1802" s="25">
        <v>3</v>
      </c>
      <c r="E1802" s="25">
        <v>14</v>
      </c>
      <c r="F1802" s="28" t="s">
        <v>1440</v>
      </c>
      <c r="G1802" s="87">
        <v>5.5</v>
      </c>
      <c r="H1802" s="62">
        <v>11</v>
      </c>
      <c r="I1802" s="27">
        <f t="shared" si="142"/>
        <v>0.9</v>
      </c>
      <c r="J1802" s="42"/>
      <c r="K1802" s="64"/>
      <c r="L1802" s="6">
        <f t="shared" si="145"/>
        <v>2208.5589755088013</v>
      </c>
      <c r="M1802" s="6">
        <f t="shared" si="146"/>
        <v>2556.0589992537816</v>
      </c>
      <c r="N1802" s="74">
        <f t="shared" si="143"/>
        <v>347.50002374498035</v>
      </c>
      <c r="O1802" s="78">
        <f t="shared" si="144"/>
        <v>0.15734242444892119</v>
      </c>
    </row>
    <row r="1803" spans="2:15" x14ac:dyDescent="0.2">
      <c r="B1803" s="81">
        <v>41657</v>
      </c>
      <c r="C1803" s="24" t="s">
        <v>17</v>
      </c>
      <c r="D1803" s="25">
        <v>3</v>
      </c>
      <c r="E1803" s="25">
        <v>8</v>
      </c>
      <c r="F1803" s="28" t="s">
        <v>1441</v>
      </c>
      <c r="G1803" s="87">
        <v>5.8</v>
      </c>
      <c r="H1803" s="62">
        <v>31</v>
      </c>
      <c r="I1803" s="27">
        <f t="shared" si="142"/>
        <v>0.9</v>
      </c>
      <c r="J1803" s="42"/>
      <c r="K1803" s="64"/>
      <c r="L1803" s="6">
        <f t="shared" si="145"/>
        <v>2209.4589755088014</v>
      </c>
      <c r="M1803" s="6">
        <f t="shared" si="146"/>
        <v>2556.0589992537816</v>
      </c>
      <c r="N1803" s="74">
        <f t="shared" si="143"/>
        <v>346.60002374498026</v>
      </c>
      <c r="O1803" s="78">
        <f t="shared" si="144"/>
        <v>0.15687099311955502</v>
      </c>
    </row>
    <row r="1804" spans="2:15" x14ac:dyDescent="0.2">
      <c r="B1804" s="81">
        <v>41657</v>
      </c>
      <c r="C1804" s="24" t="s">
        <v>17</v>
      </c>
      <c r="D1804" s="25">
        <v>4</v>
      </c>
      <c r="E1804" s="25">
        <v>10</v>
      </c>
      <c r="F1804" s="28" t="s">
        <v>1442</v>
      </c>
      <c r="G1804" s="87">
        <v>2.9</v>
      </c>
      <c r="H1804" s="62">
        <v>3</v>
      </c>
      <c r="I1804" s="27">
        <f t="shared" si="142"/>
        <v>1.7</v>
      </c>
      <c r="J1804" s="42">
        <v>2</v>
      </c>
      <c r="K1804" s="64"/>
      <c r="L1804" s="6">
        <f t="shared" si="145"/>
        <v>2211.1589755088012</v>
      </c>
      <c r="M1804" s="6">
        <f t="shared" si="146"/>
        <v>2556.0589992537816</v>
      </c>
      <c r="N1804" s="74">
        <f t="shared" si="143"/>
        <v>344.90002374498044</v>
      </c>
      <c r="O1804" s="78">
        <f t="shared" si="144"/>
        <v>0.1559815587957066</v>
      </c>
    </row>
    <row r="1805" spans="2:15" x14ac:dyDescent="0.2">
      <c r="B1805" s="81">
        <v>41657</v>
      </c>
      <c r="C1805" s="24" t="s">
        <v>58</v>
      </c>
      <c r="D1805" s="25">
        <v>5</v>
      </c>
      <c r="E1805" s="25">
        <v>12</v>
      </c>
      <c r="F1805" s="28" t="s">
        <v>1443</v>
      </c>
      <c r="G1805" s="87">
        <v>3.3</v>
      </c>
      <c r="H1805" s="62">
        <v>8</v>
      </c>
      <c r="I1805" s="27">
        <f t="shared" si="142"/>
        <v>1.5</v>
      </c>
      <c r="J1805" s="42"/>
      <c r="K1805" s="64"/>
      <c r="L1805" s="6">
        <f t="shared" si="145"/>
        <v>2212.6589755088012</v>
      </c>
      <c r="M1805" s="6">
        <f t="shared" si="146"/>
        <v>2556.0589992537816</v>
      </c>
      <c r="N1805" s="74">
        <f t="shared" si="143"/>
        <v>343.40002374498044</v>
      </c>
      <c r="O1805" s="78">
        <f t="shared" si="144"/>
        <v>0.15519789879324516</v>
      </c>
    </row>
    <row r="1806" spans="2:15" x14ac:dyDescent="0.2">
      <c r="B1806" s="81">
        <v>41657</v>
      </c>
      <c r="C1806" s="24" t="s">
        <v>19</v>
      </c>
      <c r="D1806" s="25">
        <v>6</v>
      </c>
      <c r="E1806" s="25">
        <v>11</v>
      </c>
      <c r="F1806" s="28" t="s">
        <v>1444</v>
      </c>
      <c r="G1806" s="87">
        <v>5.8</v>
      </c>
      <c r="H1806" s="62">
        <v>12</v>
      </c>
      <c r="I1806" s="27">
        <f t="shared" si="142"/>
        <v>0.9</v>
      </c>
      <c r="J1806" s="42"/>
      <c r="K1806" s="64"/>
      <c r="L1806" s="6">
        <f t="shared" si="145"/>
        <v>2213.5589755088013</v>
      </c>
      <c r="M1806" s="6">
        <f t="shared" si="146"/>
        <v>2556.0589992537816</v>
      </c>
      <c r="N1806" s="74">
        <f t="shared" si="143"/>
        <v>342.50002374498035</v>
      </c>
      <c r="O1806" s="78">
        <f t="shared" si="144"/>
        <v>0.15472821259088182</v>
      </c>
    </row>
    <row r="1807" spans="2:15" x14ac:dyDescent="0.2">
      <c r="B1807" s="81">
        <v>41657</v>
      </c>
      <c r="C1807" s="24" t="s">
        <v>17</v>
      </c>
      <c r="D1807" s="25">
        <v>5</v>
      </c>
      <c r="E1807" s="25">
        <v>16</v>
      </c>
      <c r="F1807" s="28" t="s">
        <v>1445</v>
      </c>
      <c r="G1807" s="87">
        <v>5.2</v>
      </c>
      <c r="H1807" s="62">
        <v>13</v>
      </c>
      <c r="I1807" s="27">
        <f t="shared" si="142"/>
        <v>1</v>
      </c>
      <c r="J1807" s="42"/>
      <c r="K1807" s="64"/>
      <c r="L1807" s="6">
        <f t="shared" si="145"/>
        <v>2214.5589755088013</v>
      </c>
      <c r="M1807" s="6">
        <f t="shared" si="146"/>
        <v>2556.0589992537816</v>
      </c>
      <c r="N1807" s="74">
        <f t="shared" si="143"/>
        <v>341.50002374498035</v>
      </c>
      <c r="O1807" s="78">
        <f t="shared" si="144"/>
        <v>0.15420678677862698</v>
      </c>
    </row>
    <row r="1808" spans="2:15" x14ac:dyDescent="0.2">
      <c r="B1808" s="81">
        <v>41657</v>
      </c>
      <c r="C1808" s="24" t="s">
        <v>17</v>
      </c>
      <c r="D1808" s="25">
        <v>5</v>
      </c>
      <c r="E1808" s="25">
        <v>1</v>
      </c>
      <c r="F1808" s="28" t="s">
        <v>1446</v>
      </c>
      <c r="G1808" s="87">
        <v>5.7</v>
      </c>
      <c r="H1808" s="62">
        <v>7.5</v>
      </c>
      <c r="I1808" s="27">
        <f t="shared" si="142"/>
        <v>0.9</v>
      </c>
      <c r="J1808" s="42"/>
      <c r="K1808" s="64"/>
      <c r="L1808" s="6">
        <f t="shared" si="145"/>
        <v>2215.4589755088014</v>
      </c>
      <c r="M1808" s="6">
        <f t="shared" si="146"/>
        <v>2556.0589992537816</v>
      </c>
      <c r="N1808" s="74">
        <f t="shared" si="143"/>
        <v>340.60002374498026</v>
      </c>
      <c r="O1808" s="78">
        <f t="shared" si="144"/>
        <v>0.15373790600963766</v>
      </c>
    </row>
    <row r="1809" spans="2:15" x14ac:dyDescent="0.2">
      <c r="B1809" s="81">
        <v>41657</v>
      </c>
      <c r="C1809" s="24" t="s">
        <v>58</v>
      </c>
      <c r="D1809" s="25">
        <v>6</v>
      </c>
      <c r="E1809" s="25">
        <v>11</v>
      </c>
      <c r="F1809" s="28" t="s">
        <v>1447</v>
      </c>
      <c r="G1809" s="87">
        <v>3.2</v>
      </c>
      <c r="H1809" s="62">
        <v>4.8</v>
      </c>
      <c r="I1809" s="27">
        <f t="shared" si="142"/>
        <v>1.6</v>
      </c>
      <c r="J1809" s="42">
        <v>2</v>
      </c>
      <c r="K1809" s="64"/>
      <c r="L1809" s="6">
        <f t="shared" si="145"/>
        <v>2217.0589755088013</v>
      </c>
      <c r="M1809" s="6">
        <f t="shared" si="146"/>
        <v>2556.0589992537816</v>
      </c>
      <c r="N1809" s="74">
        <f t="shared" si="143"/>
        <v>339.00002374498035</v>
      </c>
      <c r="O1809" s="78">
        <f t="shared" si="144"/>
        <v>0.15290528014356586</v>
      </c>
    </row>
    <row r="1810" spans="2:15" x14ac:dyDescent="0.2">
      <c r="B1810" s="81">
        <v>41657</v>
      </c>
      <c r="C1810" s="24" t="s">
        <v>58</v>
      </c>
      <c r="D1810" s="25">
        <v>6</v>
      </c>
      <c r="E1810" s="25">
        <v>1</v>
      </c>
      <c r="F1810" s="28" t="s">
        <v>1448</v>
      </c>
      <c r="G1810" s="87">
        <v>5.2</v>
      </c>
      <c r="H1810" s="62">
        <v>5</v>
      </c>
      <c r="I1810" s="27">
        <f t="shared" si="142"/>
        <v>1</v>
      </c>
      <c r="J1810" s="42"/>
      <c r="K1810" s="64"/>
      <c r="L1810" s="6">
        <f t="shared" si="145"/>
        <v>2218.0589755088013</v>
      </c>
      <c r="M1810" s="6">
        <f t="shared" si="146"/>
        <v>2556.0589992537816</v>
      </c>
      <c r="N1810" s="74">
        <f t="shared" si="143"/>
        <v>338.00002374498035</v>
      </c>
      <c r="O1810" s="78">
        <f t="shared" si="144"/>
        <v>0.15238549897774761</v>
      </c>
    </row>
    <row r="1811" spans="2:15" x14ac:dyDescent="0.2">
      <c r="B1811" s="81">
        <v>41657</v>
      </c>
      <c r="C1811" s="24" t="s">
        <v>58</v>
      </c>
      <c r="D1811" s="25">
        <v>7</v>
      </c>
      <c r="E1811" s="25">
        <v>4</v>
      </c>
      <c r="F1811" s="28" t="s">
        <v>1449</v>
      </c>
      <c r="G1811" s="87">
        <v>3.7</v>
      </c>
      <c r="H1811" s="62">
        <v>4.5</v>
      </c>
      <c r="I1811" s="27">
        <f t="shared" si="142"/>
        <v>1.4</v>
      </c>
      <c r="J1811" s="42"/>
      <c r="K1811" s="64"/>
      <c r="L1811" s="6">
        <f t="shared" si="145"/>
        <v>2219.4589755088014</v>
      </c>
      <c r="M1811" s="6">
        <f t="shared" si="146"/>
        <v>2556.0589992537816</v>
      </c>
      <c r="N1811" s="74">
        <f t="shared" si="143"/>
        <v>336.60002374498026</v>
      </c>
      <c r="O1811" s="78">
        <f t="shared" si="144"/>
        <v>0.15165859223318878</v>
      </c>
    </row>
    <row r="1812" spans="2:15" x14ac:dyDescent="0.2">
      <c r="B1812" s="81">
        <v>41657</v>
      </c>
      <c r="C1812" s="24" t="s">
        <v>17</v>
      </c>
      <c r="D1812" s="25">
        <v>7</v>
      </c>
      <c r="E1812" s="25">
        <v>3</v>
      </c>
      <c r="F1812" s="28" t="s">
        <v>402</v>
      </c>
      <c r="G1812" s="87">
        <v>2.5</v>
      </c>
      <c r="H1812" s="62">
        <v>3.1</v>
      </c>
      <c r="I1812" s="27">
        <f t="shared" si="142"/>
        <v>2</v>
      </c>
      <c r="J1812" s="42">
        <v>1</v>
      </c>
      <c r="K1812" s="64">
        <f>I1812*H1812</f>
        <v>6.2</v>
      </c>
      <c r="L1812" s="6">
        <f t="shared" si="145"/>
        <v>2221.4589755088014</v>
      </c>
      <c r="M1812" s="6">
        <f t="shared" si="146"/>
        <v>2562.2589992537814</v>
      </c>
      <c r="N1812" s="74">
        <f t="shared" si="143"/>
        <v>340.80002374498008</v>
      </c>
      <c r="O1812" s="78">
        <f t="shared" si="144"/>
        <v>0.15341270196849954</v>
      </c>
    </row>
    <row r="1813" spans="2:15" x14ac:dyDescent="0.2">
      <c r="B1813" s="81">
        <v>41657</v>
      </c>
      <c r="C1813" s="24" t="s">
        <v>58</v>
      </c>
      <c r="D1813" s="25">
        <v>8</v>
      </c>
      <c r="E1813" s="25">
        <v>6</v>
      </c>
      <c r="F1813" s="28" t="s">
        <v>1450</v>
      </c>
      <c r="G1813" s="87">
        <v>5.9</v>
      </c>
      <c r="H1813" s="62">
        <v>11</v>
      </c>
      <c r="I1813" s="27">
        <f t="shared" si="142"/>
        <v>0.8</v>
      </c>
      <c r="J1813" s="42"/>
      <c r="K1813" s="64"/>
      <c r="L1813" s="6">
        <f t="shared" si="145"/>
        <v>2222.2589755088015</v>
      </c>
      <c r="M1813" s="6">
        <f t="shared" si="146"/>
        <v>2562.2589992537814</v>
      </c>
      <c r="N1813" s="74">
        <f t="shared" si="143"/>
        <v>340.0000237449799</v>
      </c>
      <c r="O1813" s="78">
        <f t="shared" si="144"/>
        <v>0.15299748026313384</v>
      </c>
    </row>
    <row r="1814" spans="2:15" x14ac:dyDescent="0.2">
      <c r="B1814" s="81">
        <v>41657</v>
      </c>
      <c r="C1814" s="24" t="s">
        <v>19</v>
      </c>
      <c r="D1814" s="25">
        <v>9</v>
      </c>
      <c r="E1814" s="25">
        <v>6</v>
      </c>
      <c r="F1814" s="28" t="s">
        <v>130</v>
      </c>
      <c r="G1814" s="87">
        <v>2.2999999999999998</v>
      </c>
      <c r="H1814" s="62">
        <v>5</v>
      </c>
      <c r="I1814" s="27">
        <f t="shared" si="142"/>
        <v>2.2000000000000002</v>
      </c>
      <c r="J1814" s="42"/>
      <c r="K1814" s="64"/>
      <c r="L1814" s="6">
        <f t="shared" si="145"/>
        <v>2224.4589755088014</v>
      </c>
      <c r="M1814" s="6">
        <f t="shared" si="146"/>
        <v>2562.2589992537814</v>
      </c>
      <c r="N1814" s="74">
        <f t="shared" si="143"/>
        <v>337.80002374498008</v>
      </c>
      <c r="O1814" s="78">
        <f t="shared" si="144"/>
        <v>0.15185716053392936</v>
      </c>
    </row>
    <row r="1815" spans="2:15" x14ac:dyDescent="0.2">
      <c r="B1815" s="81">
        <v>41657</v>
      </c>
      <c r="C1815" s="24" t="s">
        <v>19</v>
      </c>
      <c r="D1815" s="25">
        <v>9</v>
      </c>
      <c r="E1815" s="25">
        <v>3</v>
      </c>
      <c r="F1815" s="28" t="s">
        <v>1451</v>
      </c>
      <c r="G1815" s="87">
        <v>3.5</v>
      </c>
      <c r="H1815" s="62">
        <v>3.8</v>
      </c>
      <c r="I1815" s="27">
        <f t="shared" si="142"/>
        <v>1.4</v>
      </c>
      <c r="J1815" s="42"/>
      <c r="K1815" s="64"/>
      <c r="L1815" s="6">
        <f t="shared" si="145"/>
        <v>2225.8589755088014</v>
      </c>
      <c r="M1815" s="6">
        <f t="shared" si="146"/>
        <v>2562.2589992537814</v>
      </c>
      <c r="N1815" s="74">
        <f t="shared" si="143"/>
        <v>336.40002374497999</v>
      </c>
      <c r="O1815" s="78">
        <f t="shared" si="144"/>
        <v>0.15113267616969464</v>
      </c>
    </row>
    <row r="1816" spans="2:15" x14ac:dyDescent="0.2">
      <c r="B1816" s="81">
        <v>41657</v>
      </c>
      <c r="C1816" s="24" t="s">
        <v>17</v>
      </c>
      <c r="D1816" s="25">
        <v>8</v>
      </c>
      <c r="E1816" s="25">
        <v>9</v>
      </c>
      <c r="F1816" s="28" t="s">
        <v>1452</v>
      </c>
      <c r="G1816" s="87">
        <v>4.2</v>
      </c>
      <c r="H1816" s="62">
        <v>10</v>
      </c>
      <c r="I1816" s="27">
        <f t="shared" si="142"/>
        <v>1.2</v>
      </c>
      <c r="J1816" s="42"/>
      <c r="K1816" s="64"/>
      <c r="L1816" s="6">
        <f t="shared" si="145"/>
        <v>2227.0589755088013</v>
      </c>
      <c r="M1816" s="6">
        <f t="shared" si="146"/>
        <v>2562.2589992537814</v>
      </c>
      <c r="N1816" s="74">
        <f t="shared" si="143"/>
        <v>335.20002374498017</v>
      </c>
      <c r="O1816" s="78">
        <f t="shared" si="144"/>
        <v>0.15051241454815953</v>
      </c>
    </row>
    <row r="1817" spans="2:15" x14ac:dyDescent="0.2">
      <c r="B1817" s="81">
        <v>41657</v>
      </c>
      <c r="C1817" s="24" t="s">
        <v>24</v>
      </c>
      <c r="D1817" s="25">
        <v>4</v>
      </c>
      <c r="E1817" s="19">
        <v>6</v>
      </c>
      <c r="F1817" s="20" t="s">
        <v>1453</v>
      </c>
      <c r="G1817" s="87">
        <v>4.0999999999999996</v>
      </c>
      <c r="H1817" s="62">
        <v>7</v>
      </c>
      <c r="I1817" s="27">
        <f t="shared" si="142"/>
        <v>1.2</v>
      </c>
      <c r="J1817" s="42"/>
      <c r="K1817" s="64"/>
      <c r="L1817" s="6">
        <f t="shared" si="145"/>
        <v>2228.2589755088011</v>
      </c>
      <c r="M1817" s="6">
        <f t="shared" si="146"/>
        <v>2562.2589992537814</v>
      </c>
      <c r="N1817" s="74">
        <f t="shared" si="143"/>
        <v>334.00002374498035</v>
      </c>
      <c r="O1817" s="78">
        <f t="shared" si="144"/>
        <v>0.14989282099434367</v>
      </c>
    </row>
    <row r="1818" spans="2:15" x14ac:dyDescent="0.2">
      <c r="B1818" s="81">
        <v>41657</v>
      </c>
      <c r="C1818" s="24" t="s">
        <v>24</v>
      </c>
      <c r="D1818" s="25">
        <v>4</v>
      </c>
      <c r="E1818" s="19">
        <v>3</v>
      </c>
      <c r="F1818" s="20" t="s">
        <v>662</v>
      </c>
      <c r="G1818" s="87">
        <v>4.8</v>
      </c>
      <c r="H1818" s="62">
        <v>9.4499999999999993</v>
      </c>
      <c r="I1818" s="27">
        <f t="shared" si="142"/>
        <v>1</v>
      </c>
      <c r="J1818" s="42">
        <v>1</v>
      </c>
      <c r="K1818" s="64">
        <f>I1818*H1818</f>
        <v>9.4499999999999993</v>
      </c>
      <c r="L1818" s="6">
        <f t="shared" si="145"/>
        <v>2229.2589755088011</v>
      </c>
      <c r="M1818" s="6">
        <f t="shared" si="146"/>
        <v>2571.7089992537813</v>
      </c>
      <c r="N1818" s="74">
        <f t="shared" si="143"/>
        <v>342.45002374498017</v>
      </c>
      <c r="O1818" s="78">
        <f t="shared" si="144"/>
        <v>0.15361607938208263</v>
      </c>
    </row>
    <row r="1819" spans="2:15" x14ac:dyDescent="0.2">
      <c r="B1819" s="81">
        <v>41657</v>
      </c>
      <c r="C1819" s="24" t="s">
        <v>24</v>
      </c>
      <c r="D1819" s="25">
        <v>6</v>
      </c>
      <c r="E1819" s="19">
        <v>11</v>
      </c>
      <c r="F1819" s="20" t="s">
        <v>1454</v>
      </c>
      <c r="G1819" s="87">
        <v>4.8</v>
      </c>
      <c r="H1819" s="62">
        <v>15.9</v>
      </c>
      <c r="I1819" s="27">
        <f t="shared" si="142"/>
        <v>1</v>
      </c>
      <c r="J1819" s="42">
        <v>1</v>
      </c>
      <c r="K1819" s="64">
        <f>I1819*H1819</f>
        <v>15.9</v>
      </c>
      <c r="L1819" s="6">
        <f t="shared" si="145"/>
        <v>2230.2589755088011</v>
      </c>
      <c r="M1819" s="6">
        <f t="shared" si="146"/>
        <v>2587.6089992537813</v>
      </c>
      <c r="N1819" s="74">
        <f t="shared" si="143"/>
        <v>357.35002374498026</v>
      </c>
      <c r="O1819" s="78">
        <f t="shared" si="144"/>
        <v>0.16022803973402061</v>
      </c>
    </row>
    <row r="1820" spans="2:15" x14ac:dyDescent="0.2">
      <c r="B1820" s="81">
        <v>41657</v>
      </c>
      <c r="C1820" s="24" t="s">
        <v>24</v>
      </c>
      <c r="D1820" s="25">
        <v>7</v>
      </c>
      <c r="E1820" s="19">
        <v>1</v>
      </c>
      <c r="F1820" s="20" t="s">
        <v>583</v>
      </c>
      <c r="G1820" s="87">
        <v>4.5</v>
      </c>
      <c r="H1820" s="62">
        <v>5</v>
      </c>
      <c r="I1820" s="27">
        <f t="shared" si="142"/>
        <v>1.1000000000000001</v>
      </c>
      <c r="J1820" s="42"/>
      <c r="K1820" s="64"/>
      <c r="L1820" s="6">
        <f t="shared" si="145"/>
        <v>2231.358975508801</v>
      </c>
      <c r="M1820" s="6">
        <f t="shared" si="146"/>
        <v>2587.6089992537813</v>
      </c>
      <c r="N1820" s="74">
        <f t="shared" si="143"/>
        <v>356.25002374498035</v>
      </c>
      <c r="O1820" s="78">
        <f t="shared" si="144"/>
        <v>0.15965607849527985</v>
      </c>
    </row>
    <row r="1821" spans="2:15" x14ac:dyDescent="0.2">
      <c r="B1821" s="81">
        <v>41657</v>
      </c>
      <c r="C1821" s="24" t="s">
        <v>24</v>
      </c>
      <c r="D1821" s="25">
        <v>7</v>
      </c>
      <c r="E1821" s="19">
        <v>11</v>
      </c>
      <c r="F1821" s="20" t="s">
        <v>1455</v>
      </c>
      <c r="G1821" s="87">
        <v>4.9000000000000004</v>
      </c>
      <c r="H1821" s="62">
        <v>8</v>
      </c>
      <c r="I1821" s="27">
        <f t="shared" si="142"/>
        <v>1</v>
      </c>
      <c r="J1821" s="42"/>
      <c r="K1821" s="64"/>
      <c r="L1821" s="6">
        <f t="shared" si="145"/>
        <v>2232.358975508801</v>
      </c>
      <c r="M1821" s="6">
        <f t="shared" si="146"/>
        <v>2587.6089992537813</v>
      </c>
      <c r="N1821" s="74">
        <f t="shared" si="143"/>
        <v>355.25002374498035</v>
      </c>
      <c r="O1821" s="78">
        <f t="shared" si="144"/>
        <v>0.15913660286827816</v>
      </c>
    </row>
    <row r="1822" spans="2:15" x14ac:dyDescent="0.2">
      <c r="B1822" s="81">
        <v>41657</v>
      </c>
      <c r="C1822" s="24" t="s">
        <v>24</v>
      </c>
      <c r="D1822" s="25">
        <v>7</v>
      </c>
      <c r="E1822" s="19">
        <v>5</v>
      </c>
      <c r="F1822" s="20" t="s">
        <v>597</v>
      </c>
      <c r="G1822" s="87">
        <v>5</v>
      </c>
      <c r="H1822" s="62">
        <v>5</v>
      </c>
      <c r="I1822" s="27">
        <f t="shared" si="142"/>
        <v>1</v>
      </c>
      <c r="J1822" s="42"/>
      <c r="K1822" s="64"/>
      <c r="L1822" s="6">
        <f t="shared" si="145"/>
        <v>2233.358975508801</v>
      </c>
      <c r="M1822" s="6">
        <f t="shared" si="146"/>
        <v>2587.6089992537813</v>
      </c>
      <c r="N1822" s="74">
        <f t="shared" si="143"/>
        <v>354.25002374498035</v>
      </c>
      <c r="O1822" s="78">
        <f t="shared" si="144"/>
        <v>0.15861759243798931</v>
      </c>
    </row>
    <row r="1823" spans="2:15" x14ac:dyDescent="0.2">
      <c r="B1823" s="81">
        <v>41657</v>
      </c>
      <c r="C1823" s="24" t="s">
        <v>24</v>
      </c>
      <c r="D1823" s="25">
        <v>8</v>
      </c>
      <c r="E1823" s="19">
        <v>13</v>
      </c>
      <c r="F1823" s="20" t="s">
        <v>235</v>
      </c>
      <c r="G1823" s="87">
        <v>4.3</v>
      </c>
      <c r="H1823" s="62">
        <v>11</v>
      </c>
      <c r="I1823" s="27">
        <f t="shared" si="142"/>
        <v>1.2</v>
      </c>
      <c r="J1823" s="42"/>
      <c r="K1823" s="64"/>
      <c r="L1823" s="6">
        <f t="shared" si="145"/>
        <v>2234.5589755088008</v>
      </c>
      <c r="M1823" s="6">
        <f t="shared" si="146"/>
        <v>2587.6089992537813</v>
      </c>
      <c r="N1823" s="74">
        <f t="shared" si="143"/>
        <v>353.05002374498054</v>
      </c>
      <c r="O1823" s="78">
        <f t="shared" si="144"/>
        <v>0.15799539310193966</v>
      </c>
    </row>
    <row r="1824" spans="2:15" x14ac:dyDescent="0.2">
      <c r="B1824" s="81">
        <v>41661</v>
      </c>
      <c r="C1824" s="24" t="s">
        <v>242</v>
      </c>
      <c r="D1824" s="25">
        <v>3</v>
      </c>
      <c r="E1824" s="25">
        <v>6</v>
      </c>
      <c r="F1824" s="28" t="s">
        <v>1456</v>
      </c>
      <c r="G1824" s="87">
        <v>4.5</v>
      </c>
      <c r="H1824" s="65">
        <v>10</v>
      </c>
      <c r="I1824" s="27">
        <f t="shared" si="142"/>
        <v>1.1000000000000001</v>
      </c>
      <c r="J1824" s="42"/>
      <c r="K1824" s="64"/>
      <c r="L1824" s="6">
        <f t="shared" si="145"/>
        <v>2235.6589755088007</v>
      </c>
      <c r="M1824" s="6">
        <f t="shared" si="146"/>
        <v>2587.6089992537813</v>
      </c>
      <c r="N1824" s="74">
        <f t="shared" si="143"/>
        <v>351.95002374498063</v>
      </c>
      <c r="O1824" s="78">
        <f t="shared" si="144"/>
        <v>0.15742563047429109</v>
      </c>
    </row>
    <row r="1825" spans="2:15" x14ac:dyDescent="0.2">
      <c r="B1825" s="81">
        <v>41661</v>
      </c>
      <c r="C1825" s="24" t="s">
        <v>242</v>
      </c>
      <c r="D1825" s="25">
        <v>3</v>
      </c>
      <c r="E1825" s="25">
        <v>1</v>
      </c>
      <c r="F1825" s="28" t="s">
        <v>1457</v>
      </c>
      <c r="G1825" s="87">
        <v>4.5999999999999996</v>
      </c>
      <c r="H1825" s="65">
        <v>6</v>
      </c>
      <c r="I1825" s="27">
        <f t="shared" si="142"/>
        <v>1.1000000000000001</v>
      </c>
      <c r="J1825" s="42"/>
      <c r="K1825" s="64"/>
      <c r="L1825" s="6">
        <f t="shared" si="145"/>
        <v>2236.7589755088006</v>
      </c>
      <c r="M1825" s="6">
        <f t="shared" si="146"/>
        <v>2587.6089992537813</v>
      </c>
      <c r="N1825" s="74">
        <f t="shared" si="143"/>
        <v>350.85002374498072</v>
      </c>
      <c r="O1825" s="78">
        <f t="shared" si="144"/>
        <v>0.15685642824577112</v>
      </c>
    </row>
    <row r="1826" spans="2:15" x14ac:dyDescent="0.2">
      <c r="B1826" s="81">
        <v>41661</v>
      </c>
      <c r="C1826" s="24" t="s">
        <v>829</v>
      </c>
      <c r="D1826" s="25">
        <v>5</v>
      </c>
      <c r="E1826" s="25">
        <v>6</v>
      </c>
      <c r="F1826" s="28" t="s">
        <v>1458</v>
      </c>
      <c r="G1826" s="87">
        <v>3.5</v>
      </c>
      <c r="H1826" s="65">
        <v>7.21</v>
      </c>
      <c r="I1826" s="27">
        <f t="shared" si="142"/>
        <v>1.4</v>
      </c>
      <c r="J1826" s="42">
        <v>1</v>
      </c>
      <c r="K1826" s="64">
        <f>I1826*H1826</f>
        <v>10.093999999999999</v>
      </c>
      <c r="L1826" s="6">
        <f t="shared" si="145"/>
        <v>2238.1589755088007</v>
      </c>
      <c r="M1826" s="6">
        <f t="shared" si="146"/>
        <v>2597.7029992537814</v>
      </c>
      <c r="N1826" s="74">
        <f t="shared" si="143"/>
        <v>359.54402374498068</v>
      </c>
      <c r="O1826" s="78">
        <f t="shared" si="144"/>
        <v>0.16064275490674004</v>
      </c>
    </row>
    <row r="1827" spans="2:15" x14ac:dyDescent="0.2">
      <c r="B1827" s="81">
        <v>41661</v>
      </c>
      <c r="C1827" s="24" t="s">
        <v>829</v>
      </c>
      <c r="D1827" s="25">
        <v>5</v>
      </c>
      <c r="E1827" s="25">
        <v>5</v>
      </c>
      <c r="F1827" s="28" t="s">
        <v>1459</v>
      </c>
      <c r="G1827" s="87">
        <v>5.5</v>
      </c>
      <c r="H1827" s="65">
        <v>6.5</v>
      </c>
      <c r="I1827" s="27">
        <f t="shared" si="142"/>
        <v>0.9</v>
      </c>
      <c r="J1827" s="42">
        <v>2</v>
      </c>
      <c r="K1827" s="64"/>
      <c r="L1827" s="6">
        <f t="shared" si="145"/>
        <v>2239.0589755088008</v>
      </c>
      <c r="M1827" s="6">
        <f t="shared" si="146"/>
        <v>2597.7029992537814</v>
      </c>
      <c r="N1827" s="74">
        <f t="shared" si="143"/>
        <v>358.64402374498059</v>
      </c>
      <c r="O1827" s="78">
        <f t="shared" si="144"/>
        <v>0.16017622924089472</v>
      </c>
    </row>
    <row r="1828" spans="2:15" x14ac:dyDescent="0.2">
      <c r="B1828" s="81">
        <v>41661</v>
      </c>
      <c r="C1828" s="24" t="s">
        <v>242</v>
      </c>
      <c r="D1828" s="25">
        <v>6</v>
      </c>
      <c r="E1828" s="25">
        <v>9</v>
      </c>
      <c r="F1828" s="28" t="s">
        <v>1460</v>
      </c>
      <c r="G1828" s="87">
        <v>3.6</v>
      </c>
      <c r="H1828" s="65">
        <v>5.5</v>
      </c>
      <c r="I1828" s="27">
        <f t="shared" si="142"/>
        <v>1.4</v>
      </c>
      <c r="J1828" s="42"/>
      <c r="K1828" s="64"/>
      <c r="L1828" s="6">
        <f t="shared" si="145"/>
        <v>2240.4589755088009</v>
      </c>
      <c r="M1828" s="6">
        <f t="shared" si="146"/>
        <v>2597.7029992537814</v>
      </c>
      <c r="N1828" s="74">
        <f t="shared" si="143"/>
        <v>357.2440237449805</v>
      </c>
      <c r="O1828" s="78">
        <f t="shared" si="144"/>
        <v>0.15945126764209175</v>
      </c>
    </row>
    <row r="1829" spans="2:15" x14ac:dyDescent="0.2">
      <c r="B1829" s="81">
        <v>41661</v>
      </c>
      <c r="C1829" s="24" t="s">
        <v>829</v>
      </c>
      <c r="D1829" s="25">
        <v>7</v>
      </c>
      <c r="E1829" s="25">
        <v>4</v>
      </c>
      <c r="F1829" s="28" t="s">
        <v>1461</v>
      </c>
      <c r="G1829" s="87">
        <v>4.5999999999999996</v>
      </c>
      <c r="H1829" s="65">
        <v>14</v>
      </c>
      <c r="I1829" s="27">
        <f t="shared" si="142"/>
        <v>1.1000000000000001</v>
      </c>
      <c r="J1829" s="42">
        <v>1</v>
      </c>
      <c r="K1829" s="64">
        <f>I1829*H1829</f>
        <v>15.400000000000002</v>
      </c>
      <c r="L1829" s="6">
        <f t="shared" si="145"/>
        <v>2241.5589755088008</v>
      </c>
      <c r="M1829" s="6">
        <f t="shared" si="146"/>
        <v>2613.1029992537815</v>
      </c>
      <c r="N1829" s="74">
        <f t="shared" si="143"/>
        <v>371.54402374498068</v>
      </c>
      <c r="O1829" s="78">
        <f t="shared" si="144"/>
        <v>0.16575250876932457</v>
      </c>
    </row>
    <row r="1830" spans="2:15" x14ac:dyDescent="0.2">
      <c r="B1830" s="81">
        <v>41661</v>
      </c>
      <c r="C1830" s="24" t="s">
        <v>242</v>
      </c>
      <c r="D1830" s="25">
        <v>7</v>
      </c>
      <c r="E1830" s="25">
        <v>2</v>
      </c>
      <c r="F1830" s="28" t="s">
        <v>1462</v>
      </c>
      <c r="G1830" s="87">
        <v>4.5999999999999996</v>
      </c>
      <c r="H1830" s="65">
        <v>12</v>
      </c>
      <c r="I1830" s="27">
        <f t="shared" si="142"/>
        <v>1.1000000000000001</v>
      </c>
      <c r="J1830" s="42"/>
      <c r="K1830" s="64"/>
      <c r="L1830" s="6">
        <f t="shared" si="145"/>
        <v>2242.6589755088007</v>
      </c>
      <c r="M1830" s="6">
        <f t="shared" si="146"/>
        <v>2613.1029992537815</v>
      </c>
      <c r="N1830" s="74">
        <f t="shared" si="143"/>
        <v>370.44402374498077</v>
      </c>
      <c r="O1830" s="78">
        <f t="shared" si="144"/>
        <v>0.16518071975741952</v>
      </c>
    </row>
    <row r="1831" spans="2:15" x14ac:dyDescent="0.2">
      <c r="B1831" s="81">
        <v>41661</v>
      </c>
      <c r="C1831" s="24" t="s">
        <v>24</v>
      </c>
      <c r="D1831" s="25">
        <v>3</v>
      </c>
      <c r="E1831" s="25">
        <v>5</v>
      </c>
      <c r="F1831" s="28" t="s">
        <v>492</v>
      </c>
      <c r="G1831" s="87">
        <v>3</v>
      </c>
      <c r="H1831" s="65">
        <v>5</v>
      </c>
      <c r="I1831" s="27">
        <f t="shared" si="142"/>
        <v>1.7</v>
      </c>
      <c r="J1831" s="42"/>
      <c r="K1831" s="64"/>
      <c r="L1831" s="6">
        <f t="shared" si="145"/>
        <v>2244.3589755088005</v>
      </c>
      <c r="M1831" s="6">
        <f t="shared" si="146"/>
        <v>2613.1029992537815</v>
      </c>
      <c r="N1831" s="74">
        <f t="shared" si="143"/>
        <v>368.74402374498095</v>
      </c>
      <c r="O1831" s="78">
        <f t="shared" si="144"/>
        <v>0.164298148277009</v>
      </c>
    </row>
    <row r="1832" spans="2:15" x14ac:dyDescent="0.2">
      <c r="B1832" s="81">
        <v>41661</v>
      </c>
      <c r="C1832" s="24" t="s">
        <v>24</v>
      </c>
      <c r="D1832" s="25">
        <v>3</v>
      </c>
      <c r="E1832" s="25">
        <v>2</v>
      </c>
      <c r="F1832" s="28" t="s">
        <v>550</v>
      </c>
      <c r="G1832" s="87">
        <v>5.4</v>
      </c>
      <c r="H1832" s="65">
        <v>6</v>
      </c>
      <c r="I1832" s="27">
        <f t="shared" si="142"/>
        <v>0.9</v>
      </c>
      <c r="J1832" s="42"/>
      <c r="K1832" s="64"/>
      <c r="L1832" s="6">
        <f t="shared" si="145"/>
        <v>2245.2589755088006</v>
      </c>
      <c r="M1832" s="6">
        <f t="shared" si="146"/>
        <v>2613.1029992537815</v>
      </c>
      <c r="N1832" s="74">
        <f t="shared" si="143"/>
        <v>367.84402374498086</v>
      </c>
      <c r="O1832" s="78">
        <f t="shared" si="144"/>
        <v>0.16383144561826027</v>
      </c>
    </row>
    <row r="1833" spans="2:15" x14ac:dyDescent="0.2">
      <c r="B1833" s="81">
        <v>41661</v>
      </c>
      <c r="C1833" s="24" t="s">
        <v>58</v>
      </c>
      <c r="D1833" s="25">
        <v>8</v>
      </c>
      <c r="E1833" s="25">
        <v>8</v>
      </c>
      <c r="F1833" s="28" t="s">
        <v>1463</v>
      </c>
      <c r="G1833" s="87">
        <v>3.9</v>
      </c>
      <c r="H1833" s="65">
        <v>4.5999999999999996</v>
      </c>
      <c r="I1833" s="27">
        <f t="shared" si="142"/>
        <v>1.3</v>
      </c>
      <c r="J1833" s="42">
        <v>2</v>
      </c>
      <c r="K1833" s="64"/>
      <c r="L1833" s="6">
        <f t="shared" si="145"/>
        <v>2246.5589755088008</v>
      </c>
      <c r="M1833" s="6">
        <f t="shared" si="146"/>
        <v>2613.1029992537815</v>
      </c>
      <c r="N1833" s="74">
        <f t="shared" si="143"/>
        <v>366.54402374498068</v>
      </c>
      <c r="O1833" s="78">
        <f t="shared" si="144"/>
        <v>0.16315797971071103</v>
      </c>
    </row>
    <row r="1834" spans="2:15" x14ac:dyDescent="0.2">
      <c r="B1834" s="81">
        <v>41661</v>
      </c>
      <c r="C1834" s="24" t="s">
        <v>58</v>
      </c>
      <c r="D1834" s="25">
        <v>8</v>
      </c>
      <c r="E1834" s="25">
        <v>7</v>
      </c>
      <c r="F1834" s="28" t="s">
        <v>1464</v>
      </c>
      <c r="G1834" s="87">
        <v>5.3</v>
      </c>
      <c r="H1834" s="65">
        <v>9</v>
      </c>
      <c r="I1834" s="27">
        <f t="shared" ref="I1834:I1897" si="147">ROUND(5/G1834,1)</f>
        <v>0.9</v>
      </c>
      <c r="J1834" s="42">
        <v>3</v>
      </c>
      <c r="K1834" s="64"/>
      <c r="L1834" s="6">
        <f t="shared" si="145"/>
        <v>2247.4589755088009</v>
      </c>
      <c r="M1834" s="6">
        <f t="shared" si="146"/>
        <v>2613.1029992537815</v>
      </c>
      <c r="N1834" s="74">
        <f t="shared" si="143"/>
        <v>365.64402374498059</v>
      </c>
      <c r="O1834" s="78">
        <f t="shared" si="144"/>
        <v>0.16269219048245481</v>
      </c>
    </row>
    <row r="1835" spans="2:15" x14ac:dyDescent="0.2">
      <c r="B1835" s="81">
        <v>41661</v>
      </c>
      <c r="C1835" s="24" t="s">
        <v>58</v>
      </c>
      <c r="D1835" s="25">
        <v>8</v>
      </c>
      <c r="E1835" s="25">
        <v>6</v>
      </c>
      <c r="F1835" s="28" t="s">
        <v>1465</v>
      </c>
      <c r="G1835" s="87">
        <v>5.7</v>
      </c>
      <c r="H1835" s="65">
        <v>11</v>
      </c>
      <c r="I1835" s="27">
        <f t="shared" si="147"/>
        <v>0.9</v>
      </c>
      <c r="J1835" s="42"/>
      <c r="K1835" s="64"/>
      <c r="L1835" s="6">
        <f t="shared" si="145"/>
        <v>2248.358975508801</v>
      </c>
      <c r="M1835" s="6">
        <f t="shared" si="146"/>
        <v>2613.1029992537815</v>
      </c>
      <c r="N1835" s="74">
        <f t="shared" si="143"/>
        <v>364.7440237449805</v>
      </c>
      <c r="O1835" s="78">
        <f t="shared" si="144"/>
        <v>0.16222677415755613</v>
      </c>
    </row>
    <row r="1836" spans="2:15" x14ac:dyDescent="0.2">
      <c r="B1836" s="81">
        <v>41661</v>
      </c>
      <c r="C1836" s="24" t="s">
        <v>24</v>
      </c>
      <c r="D1836" s="25">
        <v>4</v>
      </c>
      <c r="E1836" s="25">
        <v>2</v>
      </c>
      <c r="F1836" s="28" t="s">
        <v>1466</v>
      </c>
      <c r="G1836" s="87">
        <v>5</v>
      </c>
      <c r="H1836" s="65">
        <v>6.5</v>
      </c>
      <c r="I1836" s="27">
        <f t="shared" si="147"/>
        <v>1</v>
      </c>
      <c r="J1836" s="42"/>
      <c r="K1836" s="64"/>
      <c r="L1836" s="6">
        <f t="shared" si="145"/>
        <v>2249.358975508801</v>
      </c>
      <c r="M1836" s="6">
        <f t="shared" si="146"/>
        <v>2613.1029992537815</v>
      </c>
      <c r="N1836" s="74">
        <f t="shared" si="143"/>
        <v>363.7440237449805</v>
      </c>
      <c r="O1836" s="78">
        <f t="shared" si="144"/>
        <v>0.16171008171903831</v>
      </c>
    </row>
    <row r="1837" spans="2:15" x14ac:dyDescent="0.2">
      <c r="B1837" s="81">
        <v>41661</v>
      </c>
      <c r="C1837" s="24" t="s">
        <v>24</v>
      </c>
      <c r="D1837" s="25">
        <v>4</v>
      </c>
      <c r="E1837" s="25">
        <v>6</v>
      </c>
      <c r="F1837" s="28" t="s">
        <v>1237</v>
      </c>
      <c r="G1837" s="87">
        <v>6</v>
      </c>
      <c r="H1837" s="65">
        <v>10</v>
      </c>
      <c r="I1837" s="27">
        <f t="shared" si="147"/>
        <v>0.8</v>
      </c>
      <c r="J1837" s="42">
        <v>2</v>
      </c>
      <c r="K1837" s="64"/>
      <c r="L1837" s="6">
        <f t="shared" si="145"/>
        <v>2250.1589755088012</v>
      </c>
      <c r="M1837" s="6">
        <f t="shared" si="146"/>
        <v>2613.1029992537815</v>
      </c>
      <c r="N1837" s="74">
        <f t="shared" si="143"/>
        <v>362.94402374498031</v>
      </c>
      <c r="O1837" s="78">
        <f t="shared" si="144"/>
        <v>0.16129705842802158</v>
      </c>
    </row>
    <row r="1838" spans="2:15" x14ac:dyDescent="0.2">
      <c r="B1838" s="81">
        <v>41661</v>
      </c>
      <c r="C1838" s="24" t="s">
        <v>24</v>
      </c>
      <c r="D1838" s="25">
        <v>6</v>
      </c>
      <c r="E1838" s="25">
        <v>6</v>
      </c>
      <c r="F1838" s="28" t="s">
        <v>1467</v>
      </c>
      <c r="G1838" s="87">
        <v>3.4</v>
      </c>
      <c r="H1838" s="65">
        <v>4</v>
      </c>
      <c r="I1838" s="27">
        <f t="shared" si="147"/>
        <v>1.5</v>
      </c>
      <c r="J1838" s="42"/>
      <c r="K1838" s="64"/>
      <c r="L1838" s="6">
        <f t="shared" si="145"/>
        <v>2251.6589755088012</v>
      </c>
      <c r="M1838" s="6">
        <f t="shared" si="146"/>
        <v>2613.1029992537815</v>
      </c>
      <c r="N1838" s="74">
        <f t="shared" si="143"/>
        <v>361.44402374498031</v>
      </c>
      <c r="O1838" s="78">
        <f t="shared" si="144"/>
        <v>0.16052343080208484</v>
      </c>
    </row>
    <row r="1839" spans="2:15" x14ac:dyDescent="0.2">
      <c r="B1839" s="81">
        <v>41661</v>
      </c>
      <c r="C1839" s="24" t="s">
        <v>24</v>
      </c>
      <c r="D1839" s="25">
        <v>6</v>
      </c>
      <c r="E1839" s="25">
        <v>1</v>
      </c>
      <c r="F1839" s="28" t="s">
        <v>1468</v>
      </c>
      <c r="G1839" s="87">
        <v>5.2</v>
      </c>
      <c r="H1839" s="65">
        <v>9.17</v>
      </c>
      <c r="I1839" s="27">
        <f t="shared" si="147"/>
        <v>1</v>
      </c>
      <c r="J1839" s="42">
        <v>1</v>
      </c>
      <c r="K1839" s="64">
        <f>I1839*H1839</f>
        <v>9.17</v>
      </c>
      <c r="L1839" s="6">
        <f t="shared" si="145"/>
        <v>2252.6589755088012</v>
      </c>
      <c r="M1839" s="6">
        <f t="shared" si="146"/>
        <v>2622.2729992537816</v>
      </c>
      <c r="N1839" s="74">
        <f t="shared" si="143"/>
        <v>369.61402374498039</v>
      </c>
      <c r="O1839" s="78">
        <f t="shared" si="144"/>
        <v>0.16407899631656264</v>
      </c>
    </row>
    <row r="1840" spans="2:15" x14ac:dyDescent="0.2">
      <c r="B1840" s="81">
        <v>41661</v>
      </c>
      <c r="C1840" s="24" t="s">
        <v>24</v>
      </c>
      <c r="D1840" s="25">
        <v>7</v>
      </c>
      <c r="E1840" s="25">
        <v>2</v>
      </c>
      <c r="F1840" s="28" t="s">
        <v>1469</v>
      </c>
      <c r="G1840" s="87">
        <v>3.3</v>
      </c>
      <c r="H1840" s="65">
        <v>3.4</v>
      </c>
      <c r="I1840" s="27">
        <f t="shared" si="147"/>
        <v>1.5</v>
      </c>
      <c r="J1840" s="42"/>
      <c r="K1840" s="64"/>
      <c r="L1840" s="6">
        <f t="shared" si="145"/>
        <v>2254.1589755088012</v>
      </c>
      <c r="M1840" s="6">
        <f t="shared" si="146"/>
        <v>2622.2729992537816</v>
      </c>
      <c r="N1840" s="74">
        <f t="shared" si="143"/>
        <v>368.11402374498039</v>
      </c>
      <c r="O1840" s="78">
        <f t="shared" si="144"/>
        <v>0.16330437548748794</v>
      </c>
    </row>
    <row r="1841" spans="2:15" x14ac:dyDescent="0.2">
      <c r="B1841" s="81">
        <v>41661</v>
      </c>
      <c r="C1841" s="24" t="s">
        <v>24</v>
      </c>
      <c r="D1841" s="25">
        <v>8</v>
      </c>
      <c r="E1841" s="25">
        <v>7</v>
      </c>
      <c r="F1841" s="28" t="s">
        <v>1470</v>
      </c>
      <c r="G1841" s="87">
        <v>4.8</v>
      </c>
      <c r="H1841" s="65">
        <v>13</v>
      </c>
      <c r="I1841" s="27">
        <f t="shared" si="147"/>
        <v>1</v>
      </c>
      <c r="J1841" s="42"/>
      <c r="K1841" s="64"/>
      <c r="L1841" s="6">
        <f t="shared" si="145"/>
        <v>2255.1589755088012</v>
      </c>
      <c r="M1841" s="6">
        <f t="shared" si="146"/>
        <v>2622.2729992537816</v>
      </c>
      <c r="N1841" s="74">
        <f t="shared" si="143"/>
        <v>367.11402374498039</v>
      </c>
      <c r="O1841" s="78">
        <f t="shared" si="144"/>
        <v>0.16278853408201671</v>
      </c>
    </row>
    <row r="1842" spans="2:15" x14ac:dyDescent="0.2">
      <c r="B1842" s="81">
        <v>41661</v>
      </c>
      <c r="C1842" s="24" t="s">
        <v>24</v>
      </c>
      <c r="D1842" s="25">
        <v>8</v>
      </c>
      <c r="E1842" s="25">
        <v>1</v>
      </c>
      <c r="F1842" s="28" t="s">
        <v>1471</v>
      </c>
      <c r="G1842" s="87">
        <v>4.9000000000000004</v>
      </c>
      <c r="H1842" s="65">
        <v>6</v>
      </c>
      <c r="I1842" s="27">
        <f t="shared" si="147"/>
        <v>1</v>
      </c>
      <c r="J1842" s="42"/>
      <c r="K1842" s="64"/>
      <c r="L1842" s="6">
        <f t="shared" si="145"/>
        <v>2256.1589755088012</v>
      </c>
      <c r="M1842" s="6">
        <f t="shared" si="146"/>
        <v>2622.2729992537816</v>
      </c>
      <c r="N1842" s="74">
        <f t="shared" si="143"/>
        <v>366.11402374498039</v>
      </c>
      <c r="O1842" s="78">
        <f t="shared" si="144"/>
        <v>0.16227314995053291</v>
      </c>
    </row>
    <row r="1843" spans="2:15" x14ac:dyDescent="0.2">
      <c r="B1843" s="81">
        <v>41664</v>
      </c>
      <c r="C1843" s="24" t="s">
        <v>242</v>
      </c>
      <c r="D1843" s="25">
        <v>3</v>
      </c>
      <c r="E1843" s="25">
        <v>8</v>
      </c>
      <c r="F1843" s="28" t="s">
        <v>1472</v>
      </c>
      <c r="G1843" s="87">
        <v>5.6</v>
      </c>
      <c r="H1843" s="65">
        <v>8.16</v>
      </c>
      <c r="I1843" s="27">
        <f t="shared" si="147"/>
        <v>0.9</v>
      </c>
      <c r="J1843" s="42">
        <v>1</v>
      </c>
      <c r="K1843" s="64">
        <f>I1843*H1843</f>
        <v>7.3440000000000003</v>
      </c>
      <c r="L1843" s="6">
        <f t="shared" si="145"/>
        <v>2257.0589755088013</v>
      </c>
      <c r="M1843" s="6">
        <f t="shared" si="146"/>
        <v>2629.6169992537816</v>
      </c>
      <c r="N1843" s="74">
        <f t="shared" si="143"/>
        <v>372.55802374498035</v>
      </c>
      <c r="O1843" s="78">
        <f t="shared" si="144"/>
        <v>0.16506348650504174</v>
      </c>
    </row>
    <row r="1844" spans="2:15" x14ac:dyDescent="0.2">
      <c r="B1844" s="81">
        <v>41664</v>
      </c>
      <c r="C1844" s="24" t="s">
        <v>242</v>
      </c>
      <c r="D1844" s="25">
        <v>3</v>
      </c>
      <c r="E1844" s="25">
        <v>9</v>
      </c>
      <c r="F1844" s="28" t="s">
        <v>1473</v>
      </c>
      <c r="G1844" s="87">
        <v>5.9</v>
      </c>
      <c r="H1844" s="65">
        <v>14</v>
      </c>
      <c r="I1844" s="27">
        <f t="shared" si="147"/>
        <v>0.8</v>
      </c>
      <c r="J1844" s="42"/>
      <c r="K1844" s="64"/>
      <c r="L1844" s="6">
        <f t="shared" si="145"/>
        <v>2257.8589755088014</v>
      </c>
      <c r="M1844" s="6">
        <f t="shared" si="146"/>
        <v>2629.6169992537816</v>
      </c>
      <c r="N1844" s="74">
        <f t="shared" si="143"/>
        <v>371.75802374498016</v>
      </c>
      <c r="O1844" s="78">
        <f t="shared" si="144"/>
        <v>0.16465068358009635</v>
      </c>
    </row>
    <row r="1845" spans="2:15" x14ac:dyDescent="0.2">
      <c r="B1845" s="81">
        <v>41664</v>
      </c>
      <c r="C1845" s="24" t="s">
        <v>126</v>
      </c>
      <c r="D1845" s="25">
        <v>2</v>
      </c>
      <c r="E1845" s="25">
        <v>4</v>
      </c>
      <c r="F1845" s="28" t="s">
        <v>877</v>
      </c>
      <c r="G1845" s="87">
        <v>5.5</v>
      </c>
      <c r="H1845" s="65">
        <v>11</v>
      </c>
      <c r="I1845" s="27">
        <f t="shared" si="147"/>
        <v>0.9</v>
      </c>
      <c r="J1845" s="42"/>
      <c r="K1845" s="64"/>
      <c r="L1845" s="6">
        <f t="shared" si="145"/>
        <v>2258.7589755088015</v>
      </c>
      <c r="M1845" s="6">
        <f t="shared" si="146"/>
        <v>2629.6169992537816</v>
      </c>
      <c r="N1845" s="74">
        <f t="shared" si="143"/>
        <v>370.85802374498007</v>
      </c>
      <c r="O1845" s="78">
        <f t="shared" si="144"/>
        <v>0.16418662981137316</v>
      </c>
    </row>
    <row r="1846" spans="2:15" x14ac:dyDescent="0.2">
      <c r="B1846" s="81">
        <v>41664</v>
      </c>
      <c r="C1846" s="24" t="s">
        <v>126</v>
      </c>
      <c r="D1846" s="25">
        <v>2</v>
      </c>
      <c r="E1846" s="25">
        <v>8</v>
      </c>
      <c r="F1846" s="28" t="s">
        <v>1474</v>
      </c>
      <c r="G1846" s="87">
        <v>5.7</v>
      </c>
      <c r="H1846" s="65">
        <v>8</v>
      </c>
      <c r="I1846" s="27">
        <f t="shared" si="147"/>
        <v>0.9</v>
      </c>
      <c r="J1846" s="42">
        <v>3</v>
      </c>
      <c r="K1846" s="64"/>
      <c r="L1846" s="6">
        <f t="shared" si="145"/>
        <v>2259.6589755088016</v>
      </c>
      <c r="M1846" s="6">
        <f t="shared" si="146"/>
        <v>2629.6169992537816</v>
      </c>
      <c r="N1846" s="74">
        <f t="shared" si="143"/>
        <v>369.95802374497998</v>
      </c>
      <c r="O1846" s="78">
        <f t="shared" si="144"/>
        <v>0.1637229456987763</v>
      </c>
    </row>
    <row r="1847" spans="2:15" x14ac:dyDescent="0.2">
      <c r="B1847" s="81">
        <v>41664</v>
      </c>
      <c r="C1847" s="24" t="s">
        <v>30</v>
      </c>
      <c r="D1847" s="25">
        <v>6</v>
      </c>
      <c r="E1847" s="25">
        <v>1</v>
      </c>
      <c r="F1847" s="28" t="s">
        <v>1448</v>
      </c>
      <c r="G1847" s="87">
        <v>4.9000000000000004</v>
      </c>
      <c r="H1847" s="65">
        <v>8.5</v>
      </c>
      <c r="I1847" s="27">
        <f t="shared" si="147"/>
        <v>1</v>
      </c>
      <c r="J1847" s="42"/>
      <c r="K1847" s="64"/>
      <c r="L1847" s="6">
        <f t="shared" si="145"/>
        <v>2260.6589755088016</v>
      </c>
      <c r="M1847" s="6">
        <f t="shared" si="146"/>
        <v>2629.6169992537816</v>
      </c>
      <c r="N1847" s="74">
        <f t="shared" si="143"/>
        <v>368.95802374497998</v>
      </c>
      <c r="O1847" s="78">
        <f t="shared" si="144"/>
        <v>0.16320817413955124</v>
      </c>
    </row>
    <row r="1848" spans="2:15" x14ac:dyDescent="0.2">
      <c r="B1848" s="81">
        <v>41664</v>
      </c>
      <c r="C1848" s="24" t="s">
        <v>30</v>
      </c>
      <c r="D1848" s="25">
        <v>7</v>
      </c>
      <c r="E1848" s="25">
        <v>2</v>
      </c>
      <c r="F1848" s="28" t="s">
        <v>1475</v>
      </c>
      <c r="G1848" s="87">
        <v>4.2</v>
      </c>
      <c r="H1848" s="65">
        <v>8</v>
      </c>
      <c r="I1848" s="27">
        <f t="shared" si="147"/>
        <v>1.2</v>
      </c>
      <c r="J1848" s="42"/>
      <c r="K1848" s="64"/>
      <c r="L1848" s="6">
        <f t="shared" si="145"/>
        <v>2261.8589755088014</v>
      </c>
      <c r="M1848" s="6">
        <f t="shared" si="146"/>
        <v>2629.6169992537816</v>
      </c>
      <c r="N1848" s="74">
        <f t="shared" si="143"/>
        <v>367.75802374498016</v>
      </c>
      <c r="O1848" s="78">
        <f t="shared" si="144"/>
        <v>0.16259104910033287</v>
      </c>
    </row>
    <row r="1849" spans="2:15" x14ac:dyDescent="0.2">
      <c r="B1849" s="81">
        <v>41664</v>
      </c>
      <c r="C1849" s="24" t="s">
        <v>242</v>
      </c>
      <c r="D1849" s="25">
        <v>8</v>
      </c>
      <c r="E1849" s="25">
        <v>9</v>
      </c>
      <c r="F1849" s="28" t="s">
        <v>556</v>
      </c>
      <c r="G1849" s="87">
        <v>2.6</v>
      </c>
      <c r="H1849" s="65">
        <v>6</v>
      </c>
      <c r="I1849" s="27">
        <f t="shared" si="147"/>
        <v>1.9</v>
      </c>
      <c r="J1849" s="42"/>
      <c r="K1849" s="64"/>
      <c r="L1849" s="6">
        <f t="shared" si="145"/>
        <v>2263.7589755088015</v>
      </c>
      <c r="M1849" s="6">
        <f t="shared" si="146"/>
        <v>2629.6169992537816</v>
      </c>
      <c r="N1849" s="74">
        <f t="shared" si="143"/>
        <v>365.85802374498007</v>
      </c>
      <c r="O1849" s="78">
        <f t="shared" si="144"/>
        <v>0.16161527251935023</v>
      </c>
    </row>
    <row r="1850" spans="2:15" x14ac:dyDescent="0.2">
      <c r="B1850" s="81">
        <v>41664</v>
      </c>
      <c r="C1850" s="24" t="s">
        <v>242</v>
      </c>
      <c r="D1850" s="25">
        <v>8</v>
      </c>
      <c r="E1850" s="25">
        <v>13</v>
      </c>
      <c r="F1850" s="28" t="s">
        <v>886</v>
      </c>
      <c r="G1850" s="87">
        <v>3.2</v>
      </c>
      <c r="H1850" s="65">
        <v>15</v>
      </c>
      <c r="I1850" s="27">
        <f t="shared" si="147"/>
        <v>1.6</v>
      </c>
      <c r="J1850" s="42"/>
      <c r="K1850" s="64"/>
      <c r="L1850" s="6">
        <f t="shared" si="145"/>
        <v>2265.3589755088014</v>
      </c>
      <c r="M1850" s="6">
        <f t="shared" si="146"/>
        <v>2629.6169992537816</v>
      </c>
      <c r="N1850" s="74">
        <f t="shared" si="143"/>
        <v>364.25802374498016</v>
      </c>
      <c r="O1850" s="78">
        <f t="shared" si="144"/>
        <v>0.16079483546892057</v>
      </c>
    </row>
    <row r="1851" spans="2:15" x14ac:dyDescent="0.2">
      <c r="B1851" s="81">
        <v>41664</v>
      </c>
      <c r="C1851" s="24" t="s">
        <v>126</v>
      </c>
      <c r="D1851" s="25">
        <v>7</v>
      </c>
      <c r="E1851" s="25">
        <v>10</v>
      </c>
      <c r="F1851" s="28" t="s">
        <v>1420</v>
      </c>
      <c r="G1851" s="87">
        <v>2.6</v>
      </c>
      <c r="H1851" s="65">
        <v>6.5</v>
      </c>
      <c r="I1851" s="27">
        <f t="shared" si="147"/>
        <v>1.9</v>
      </c>
      <c r="J1851" s="42"/>
      <c r="K1851" s="64"/>
      <c r="L1851" s="6">
        <f t="shared" si="145"/>
        <v>2267.2589755088015</v>
      </c>
      <c r="M1851" s="6">
        <f t="shared" si="146"/>
        <v>2629.6169992537816</v>
      </c>
      <c r="N1851" s="74">
        <f t="shared" si="143"/>
        <v>362.35802374498007</v>
      </c>
      <c r="O1851" s="78">
        <f t="shared" si="144"/>
        <v>0.15982207046447455</v>
      </c>
    </row>
    <row r="1852" spans="2:15" x14ac:dyDescent="0.2">
      <c r="B1852" s="81">
        <v>41664</v>
      </c>
      <c r="C1852" s="24" t="s">
        <v>24</v>
      </c>
      <c r="D1852" s="25">
        <v>5</v>
      </c>
      <c r="E1852" s="25">
        <v>2</v>
      </c>
      <c r="F1852" s="28" t="s">
        <v>1476</v>
      </c>
      <c r="G1852" s="87">
        <v>3.8</v>
      </c>
      <c r="H1852" s="65">
        <v>6.5</v>
      </c>
      <c r="I1852" s="27">
        <f t="shared" si="147"/>
        <v>1.3</v>
      </c>
      <c r="J1852" s="42">
        <v>1</v>
      </c>
      <c r="K1852" s="64">
        <f>I1852*H1852</f>
        <v>8.4500000000000011</v>
      </c>
      <c r="L1852" s="6">
        <f t="shared" si="145"/>
        <v>2268.5589755088017</v>
      </c>
      <c r="M1852" s="6">
        <f t="shared" si="146"/>
        <v>2638.0669992537814</v>
      </c>
      <c r="N1852" s="74">
        <f t="shared" si="143"/>
        <v>369.50802374497971</v>
      </c>
      <c r="O1852" s="78">
        <f t="shared" si="144"/>
        <v>0.16288226479195012</v>
      </c>
    </row>
    <row r="1853" spans="2:15" x14ac:dyDescent="0.2">
      <c r="B1853" s="81">
        <v>41664</v>
      </c>
      <c r="C1853" s="24" t="s">
        <v>24</v>
      </c>
      <c r="D1853" s="25">
        <v>5</v>
      </c>
      <c r="E1853" s="25">
        <v>6</v>
      </c>
      <c r="F1853" s="28" t="s">
        <v>1477</v>
      </c>
      <c r="G1853" s="87">
        <v>5.8</v>
      </c>
      <c r="H1853" s="65">
        <v>31</v>
      </c>
      <c r="I1853" s="27">
        <f t="shared" si="147"/>
        <v>0.9</v>
      </c>
      <c r="J1853" s="42"/>
      <c r="K1853" s="64"/>
      <c r="L1853" s="6">
        <f t="shared" si="145"/>
        <v>2269.4589755088018</v>
      </c>
      <c r="M1853" s="6">
        <f t="shared" si="146"/>
        <v>2638.0669992537814</v>
      </c>
      <c r="N1853" s="74">
        <f t="shared" si="143"/>
        <v>368.60802374497962</v>
      </c>
      <c r="O1853" s="78">
        <f t="shared" si="144"/>
        <v>0.16242110023704634</v>
      </c>
    </row>
    <row r="1854" spans="2:15" x14ac:dyDescent="0.2">
      <c r="B1854" s="81">
        <v>41664</v>
      </c>
      <c r="C1854" s="24" t="s">
        <v>24</v>
      </c>
      <c r="D1854" s="25">
        <v>6</v>
      </c>
      <c r="E1854" s="25">
        <v>7</v>
      </c>
      <c r="F1854" s="28" t="s">
        <v>598</v>
      </c>
      <c r="G1854" s="87">
        <v>3.6</v>
      </c>
      <c r="H1854" s="65">
        <v>7</v>
      </c>
      <c r="I1854" s="27">
        <f t="shared" si="147"/>
        <v>1.4</v>
      </c>
      <c r="J1854" s="42">
        <v>1</v>
      </c>
      <c r="K1854" s="64">
        <f>I1854*H1854</f>
        <v>9.7999999999999989</v>
      </c>
      <c r="L1854" s="6">
        <f t="shared" si="145"/>
        <v>2270.8589755088019</v>
      </c>
      <c r="M1854" s="6">
        <f t="shared" si="146"/>
        <v>2647.8669992537816</v>
      </c>
      <c r="N1854" s="74">
        <f t="shared" si="143"/>
        <v>377.00802374497971</v>
      </c>
      <c r="O1854" s="78">
        <f t="shared" si="144"/>
        <v>0.16602000732366412</v>
      </c>
    </row>
    <row r="1855" spans="2:15" x14ac:dyDescent="0.2">
      <c r="B1855" s="81">
        <v>41664</v>
      </c>
      <c r="C1855" s="24" t="s">
        <v>24</v>
      </c>
      <c r="D1855" s="25">
        <v>7</v>
      </c>
      <c r="E1855" s="25">
        <v>10</v>
      </c>
      <c r="F1855" s="28" t="s">
        <v>1478</v>
      </c>
      <c r="G1855" s="87">
        <v>4.0999999999999996</v>
      </c>
      <c r="H1855" s="65">
        <v>7.5</v>
      </c>
      <c r="I1855" s="27">
        <f t="shared" si="147"/>
        <v>1.2</v>
      </c>
      <c r="J1855" s="42"/>
      <c r="K1855" s="64"/>
      <c r="L1855" s="6">
        <f t="shared" si="145"/>
        <v>2272.0589755088017</v>
      </c>
      <c r="M1855" s="6">
        <f t="shared" si="146"/>
        <v>2647.8669992537816</v>
      </c>
      <c r="N1855" s="74">
        <f t="shared" si="143"/>
        <v>375.80802374497989</v>
      </c>
      <c r="O1855" s="78">
        <f t="shared" si="144"/>
        <v>0.16540416767166968</v>
      </c>
    </row>
    <row r="1856" spans="2:15" x14ac:dyDescent="0.2">
      <c r="B1856" s="81">
        <v>41664</v>
      </c>
      <c r="C1856" s="24" t="s">
        <v>24</v>
      </c>
      <c r="D1856" s="25">
        <v>8</v>
      </c>
      <c r="E1856" s="25">
        <v>2</v>
      </c>
      <c r="F1856" s="28" t="s">
        <v>662</v>
      </c>
      <c r="G1856" s="87">
        <v>3.6</v>
      </c>
      <c r="H1856" s="65">
        <v>3.6</v>
      </c>
      <c r="I1856" s="27">
        <f t="shared" si="147"/>
        <v>1.4</v>
      </c>
      <c r="J1856" s="42">
        <v>2</v>
      </c>
      <c r="K1856" s="64"/>
      <c r="L1856" s="6">
        <f t="shared" si="145"/>
        <v>2273.4589755088018</v>
      </c>
      <c r="M1856" s="6">
        <f t="shared" si="146"/>
        <v>2647.8669992537816</v>
      </c>
      <c r="N1856" s="74">
        <f t="shared" si="143"/>
        <v>374.4080237449798</v>
      </c>
      <c r="O1856" s="78">
        <f t="shared" si="144"/>
        <v>0.16468650975379356</v>
      </c>
    </row>
    <row r="1857" spans="2:15" x14ac:dyDescent="0.2">
      <c r="B1857" s="81">
        <v>41664</v>
      </c>
      <c r="C1857" s="24" t="s">
        <v>24</v>
      </c>
      <c r="D1857" s="25">
        <v>8</v>
      </c>
      <c r="E1857" s="25">
        <v>12</v>
      </c>
      <c r="F1857" s="28" t="s">
        <v>1034</v>
      </c>
      <c r="G1857" s="87">
        <v>5.3</v>
      </c>
      <c r="H1857" s="65">
        <v>9</v>
      </c>
      <c r="I1857" s="27">
        <f t="shared" si="147"/>
        <v>0.9</v>
      </c>
      <c r="J1857" s="42"/>
      <c r="K1857" s="64"/>
      <c r="L1857" s="6">
        <f t="shared" si="145"/>
        <v>2274.3589755088019</v>
      </c>
      <c r="M1857" s="6">
        <f t="shared" si="146"/>
        <v>2647.8669992537816</v>
      </c>
      <c r="N1857" s="74">
        <f t="shared" si="143"/>
        <v>373.50802374497971</v>
      </c>
      <c r="O1857" s="78">
        <f t="shared" si="144"/>
        <v>0.16422562478793454</v>
      </c>
    </row>
    <row r="1858" spans="2:15" x14ac:dyDescent="0.2">
      <c r="B1858" s="81">
        <v>41668</v>
      </c>
      <c r="C1858" s="24" t="s">
        <v>75</v>
      </c>
      <c r="D1858" s="25">
        <v>4</v>
      </c>
      <c r="E1858" s="25">
        <v>5</v>
      </c>
      <c r="F1858" s="28" t="s">
        <v>1431</v>
      </c>
      <c r="G1858" s="87">
        <v>4.2</v>
      </c>
      <c r="H1858" s="65">
        <v>35</v>
      </c>
      <c r="I1858" s="27">
        <f t="shared" si="147"/>
        <v>1.2</v>
      </c>
      <c r="J1858" s="42"/>
      <c r="K1858" s="64"/>
      <c r="L1858" s="6">
        <f t="shared" si="145"/>
        <v>2275.5589755088017</v>
      </c>
      <c r="M1858" s="6">
        <f t="shared" si="146"/>
        <v>2647.8669992537816</v>
      </c>
      <c r="N1858" s="74">
        <f t="shared" si="143"/>
        <v>372.30802374497989</v>
      </c>
      <c r="O1858" s="78">
        <f t="shared" si="144"/>
        <v>0.1636116786038182</v>
      </c>
    </row>
    <row r="1859" spans="2:15" x14ac:dyDescent="0.2">
      <c r="B1859" s="81">
        <v>41668</v>
      </c>
      <c r="C1859" s="24" t="s">
        <v>75</v>
      </c>
      <c r="D1859" s="25">
        <v>4</v>
      </c>
      <c r="E1859" s="25">
        <v>3</v>
      </c>
      <c r="F1859" s="28" t="s">
        <v>121</v>
      </c>
      <c r="G1859" s="87">
        <v>4.8</v>
      </c>
      <c r="H1859" s="65">
        <v>8.5</v>
      </c>
      <c r="I1859" s="27">
        <f t="shared" si="147"/>
        <v>1</v>
      </c>
      <c r="J1859" s="42"/>
      <c r="K1859" s="64"/>
      <c r="L1859" s="6">
        <f t="shared" si="145"/>
        <v>2276.5589755088017</v>
      </c>
      <c r="M1859" s="6">
        <f t="shared" si="146"/>
        <v>2647.8669992537816</v>
      </c>
      <c r="N1859" s="74">
        <f t="shared" si="143"/>
        <v>371.30802374497989</v>
      </c>
      <c r="O1859" s="78">
        <f t="shared" si="144"/>
        <v>0.16310055120008216</v>
      </c>
    </row>
    <row r="1860" spans="2:15" x14ac:dyDescent="0.2">
      <c r="B1860" s="81">
        <v>41668</v>
      </c>
      <c r="C1860" s="24" t="s">
        <v>30</v>
      </c>
      <c r="D1860" s="25">
        <v>5</v>
      </c>
      <c r="E1860" s="25">
        <v>10</v>
      </c>
      <c r="F1860" s="28" t="s">
        <v>1479</v>
      </c>
      <c r="G1860" s="87">
        <v>3.7</v>
      </c>
      <c r="H1860" s="65">
        <v>6</v>
      </c>
      <c r="I1860" s="27">
        <f t="shared" si="147"/>
        <v>1.4</v>
      </c>
      <c r="J1860" s="42">
        <v>2</v>
      </c>
      <c r="K1860" s="64"/>
      <c r="L1860" s="6">
        <f t="shared" si="145"/>
        <v>2277.9589755088018</v>
      </c>
      <c r="M1860" s="6">
        <f t="shared" si="146"/>
        <v>2647.8669992537816</v>
      </c>
      <c r="N1860" s="74">
        <f t="shared" ref="N1860:N1923" si="148">M1860-L1860</f>
        <v>369.9080237449798</v>
      </c>
      <c r="O1860" s="78">
        <f t="shared" ref="O1860:O1923" si="149">N1860/L1860</f>
        <v>0.16238572675013063</v>
      </c>
    </row>
    <row r="1861" spans="2:15" x14ac:dyDescent="0.2">
      <c r="B1861" s="81">
        <v>41668</v>
      </c>
      <c r="C1861" s="24" t="s">
        <v>829</v>
      </c>
      <c r="D1861" s="25">
        <v>6</v>
      </c>
      <c r="E1861" s="25">
        <v>3</v>
      </c>
      <c r="F1861" s="28" t="s">
        <v>1480</v>
      </c>
      <c r="G1861" s="87">
        <v>3.1</v>
      </c>
      <c r="H1861" s="65">
        <v>9</v>
      </c>
      <c r="I1861" s="27">
        <f t="shared" si="147"/>
        <v>1.6</v>
      </c>
      <c r="J1861" s="42"/>
      <c r="K1861" s="64"/>
      <c r="L1861" s="6">
        <f t="shared" ref="L1861:L1924" si="150">L1860+I1861</f>
        <v>2279.5589755088017</v>
      </c>
      <c r="M1861" s="6">
        <f t="shared" ref="M1861:M1924" si="151">M1860+K1861</f>
        <v>2647.8669992537816</v>
      </c>
      <c r="N1861" s="74">
        <f t="shared" si="148"/>
        <v>368.30802374497989</v>
      </c>
      <c r="O1861" s="78">
        <f t="shared" si="149"/>
        <v>0.1615698596535643</v>
      </c>
    </row>
    <row r="1862" spans="2:15" x14ac:dyDescent="0.2">
      <c r="B1862" s="81">
        <v>41668</v>
      </c>
      <c r="C1862" s="24" t="s">
        <v>75</v>
      </c>
      <c r="D1862" s="25">
        <v>6</v>
      </c>
      <c r="E1862" s="25">
        <v>9</v>
      </c>
      <c r="F1862" s="28" t="s">
        <v>1481</v>
      </c>
      <c r="G1862" s="87">
        <v>4.8</v>
      </c>
      <c r="H1862" s="65">
        <v>21</v>
      </c>
      <c r="I1862" s="27">
        <f t="shared" si="147"/>
        <v>1</v>
      </c>
      <c r="J1862" s="42"/>
      <c r="K1862" s="64"/>
      <c r="L1862" s="6">
        <f t="shared" si="150"/>
        <v>2280.5589755088017</v>
      </c>
      <c r="M1862" s="6">
        <f t="shared" si="151"/>
        <v>2647.8669992537816</v>
      </c>
      <c r="N1862" s="74">
        <f t="shared" si="148"/>
        <v>367.30802374497989</v>
      </c>
      <c r="O1862" s="78">
        <f t="shared" si="149"/>
        <v>0.16106052405991036</v>
      </c>
    </row>
    <row r="1863" spans="2:15" x14ac:dyDescent="0.2">
      <c r="B1863" s="81">
        <v>41668</v>
      </c>
      <c r="C1863" s="24" t="s">
        <v>30</v>
      </c>
      <c r="D1863" s="25">
        <v>6</v>
      </c>
      <c r="E1863" s="25">
        <v>4</v>
      </c>
      <c r="F1863" s="28" t="s">
        <v>1482</v>
      </c>
      <c r="G1863" s="87">
        <v>3.5</v>
      </c>
      <c r="H1863" s="65">
        <v>12</v>
      </c>
      <c r="I1863" s="27">
        <f t="shared" si="147"/>
        <v>1.4</v>
      </c>
      <c r="J1863" s="42"/>
      <c r="K1863" s="64"/>
      <c r="L1863" s="6">
        <f t="shared" si="150"/>
        <v>2281.9589755088018</v>
      </c>
      <c r="M1863" s="6">
        <f t="shared" si="151"/>
        <v>2647.8669992537816</v>
      </c>
      <c r="N1863" s="74">
        <f t="shared" si="148"/>
        <v>365.9080237449798</v>
      </c>
      <c r="O1863" s="78">
        <f t="shared" si="149"/>
        <v>0.16034820418425547</v>
      </c>
    </row>
    <row r="1864" spans="2:15" x14ac:dyDescent="0.2">
      <c r="B1864" s="81">
        <v>41668</v>
      </c>
      <c r="C1864" s="24" t="s">
        <v>30</v>
      </c>
      <c r="D1864" s="25">
        <v>6</v>
      </c>
      <c r="E1864" s="25">
        <v>3</v>
      </c>
      <c r="F1864" s="28" t="s">
        <v>1483</v>
      </c>
      <c r="G1864" s="87">
        <v>6</v>
      </c>
      <c r="H1864" s="65">
        <v>11</v>
      </c>
      <c r="I1864" s="27">
        <f t="shared" si="147"/>
        <v>0.8</v>
      </c>
      <c r="J1864" s="42"/>
      <c r="K1864" s="64"/>
      <c r="L1864" s="6">
        <f t="shared" si="150"/>
        <v>2282.758975508802</v>
      </c>
      <c r="M1864" s="6">
        <f t="shared" si="151"/>
        <v>2647.8669992537816</v>
      </c>
      <c r="N1864" s="74">
        <f t="shared" si="148"/>
        <v>365.10802374497962</v>
      </c>
      <c r="O1864" s="78">
        <f t="shared" si="149"/>
        <v>0.15994155653844316</v>
      </c>
    </row>
    <row r="1865" spans="2:15" x14ac:dyDescent="0.2">
      <c r="B1865" s="81">
        <v>41668</v>
      </c>
      <c r="C1865" s="24" t="s">
        <v>829</v>
      </c>
      <c r="D1865" s="25">
        <v>7</v>
      </c>
      <c r="E1865" s="25">
        <v>8</v>
      </c>
      <c r="F1865" s="28" t="s">
        <v>1484</v>
      </c>
      <c r="G1865" s="87">
        <v>3.3</v>
      </c>
      <c r="H1865" s="65">
        <v>6.5</v>
      </c>
      <c r="I1865" s="27">
        <f t="shared" si="147"/>
        <v>1.5</v>
      </c>
      <c r="J1865" s="42">
        <v>2</v>
      </c>
      <c r="K1865" s="64"/>
      <c r="L1865" s="6">
        <f t="shared" si="150"/>
        <v>2284.258975508802</v>
      </c>
      <c r="M1865" s="6">
        <f t="shared" si="151"/>
        <v>2647.8669992537816</v>
      </c>
      <c r="N1865" s="74">
        <f t="shared" si="148"/>
        <v>363.60802374497962</v>
      </c>
      <c r="O1865" s="78">
        <f t="shared" si="149"/>
        <v>0.15917985992108824</v>
      </c>
    </row>
    <row r="1866" spans="2:15" x14ac:dyDescent="0.2">
      <c r="B1866" s="81">
        <v>41668</v>
      </c>
      <c r="C1866" s="24" t="s">
        <v>75</v>
      </c>
      <c r="D1866" s="25">
        <v>7</v>
      </c>
      <c r="E1866" s="25">
        <v>3</v>
      </c>
      <c r="F1866" s="28" t="s">
        <v>1485</v>
      </c>
      <c r="G1866" s="87">
        <v>4.7</v>
      </c>
      <c r="H1866" s="65">
        <v>13</v>
      </c>
      <c r="I1866" s="27">
        <f t="shared" si="147"/>
        <v>1.1000000000000001</v>
      </c>
      <c r="J1866" s="42"/>
      <c r="K1866" s="64"/>
      <c r="L1866" s="6">
        <f t="shared" si="150"/>
        <v>2285.3589755088019</v>
      </c>
      <c r="M1866" s="6">
        <f t="shared" si="151"/>
        <v>2647.8669992537816</v>
      </c>
      <c r="N1866" s="74">
        <f t="shared" si="148"/>
        <v>362.50802374497971</v>
      </c>
      <c r="O1866" s="78">
        <f t="shared" si="149"/>
        <v>0.15862191788240732</v>
      </c>
    </row>
    <row r="1867" spans="2:15" x14ac:dyDescent="0.2">
      <c r="B1867" s="81">
        <v>41668</v>
      </c>
      <c r="C1867" s="24" t="s">
        <v>30</v>
      </c>
      <c r="D1867" s="25">
        <v>7</v>
      </c>
      <c r="E1867" s="25">
        <v>2</v>
      </c>
      <c r="F1867" s="28" t="s">
        <v>1437</v>
      </c>
      <c r="G1867" s="87">
        <v>2.6</v>
      </c>
      <c r="H1867" s="65">
        <v>2.6</v>
      </c>
      <c r="I1867" s="27">
        <f t="shared" si="147"/>
        <v>1.9</v>
      </c>
      <c r="J1867" s="42">
        <v>2</v>
      </c>
      <c r="K1867" s="64"/>
      <c r="L1867" s="6">
        <f t="shared" si="150"/>
        <v>2287.258975508802</v>
      </c>
      <c r="M1867" s="6">
        <f t="shared" si="151"/>
        <v>2647.8669992537816</v>
      </c>
      <c r="N1867" s="74">
        <f t="shared" si="148"/>
        <v>360.60802374497962</v>
      </c>
      <c r="O1867" s="78">
        <f t="shared" si="149"/>
        <v>0.15765946384132656</v>
      </c>
    </row>
    <row r="1868" spans="2:15" x14ac:dyDescent="0.2">
      <c r="B1868" s="81">
        <v>41668</v>
      </c>
      <c r="C1868" s="24" t="s">
        <v>30</v>
      </c>
      <c r="D1868" s="25">
        <v>7</v>
      </c>
      <c r="E1868" s="25">
        <v>1</v>
      </c>
      <c r="F1868" s="28" t="s">
        <v>1486</v>
      </c>
      <c r="G1868" s="87">
        <v>4.5</v>
      </c>
      <c r="H1868" s="65">
        <v>9</v>
      </c>
      <c r="I1868" s="27">
        <f t="shared" si="147"/>
        <v>1.1000000000000001</v>
      </c>
      <c r="J1868" s="42">
        <v>1</v>
      </c>
      <c r="K1868" s="64">
        <f>I1868*H1868</f>
        <v>9.9</v>
      </c>
      <c r="L1868" s="6">
        <f t="shared" si="150"/>
        <v>2288.3589755088019</v>
      </c>
      <c r="M1868" s="6">
        <f t="shared" si="151"/>
        <v>2657.7669992537817</v>
      </c>
      <c r="N1868" s="74">
        <f t="shared" si="148"/>
        <v>369.4080237449798</v>
      </c>
      <c r="O1868" s="78">
        <f t="shared" si="149"/>
        <v>0.16142922841152765</v>
      </c>
    </row>
    <row r="1869" spans="2:15" x14ac:dyDescent="0.2">
      <c r="B1869" s="81">
        <v>41668</v>
      </c>
      <c r="C1869" s="24" t="s">
        <v>829</v>
      </c>
      <c r="D1869" s="25">
        <v>8</v>
      </c>
      <c r="E1869" s="25">
        <v>8</v>
      </c>
      <c r="F1869" s="28" t="s">
        <v>1487</v>
      </c>
      <c r="G1869" s="87">
        <v>3.2</v>
      </c>
      <c r="H1869" s="65">
        <v>8</v>
      </c>
      <c r="I1869" s="27">
        <f t="shared" si="147"/>
        <v>1.6</v>
      </c>
      <c r="J1869" s="42">
        <v>3</v>
      </c>
      <c r="K1869" s="64"/>
      <c r="L1869" s="6">
        <f t="shared" si="150"/>
        <v>2289.9589755088018</v>
      </c>
      <c r="M1869" s="6">
        <f t="shared" si="151"/>
        <v>2657.7669992537817</v>
      </c>
      <c r="N1869" s="74">
        <f t="shared" si="148"/>
        <v>367.80802374497989</v>
      </c>
      <c r="O1869" s="78">
        <f t="shared" si="149"/>
        <v>0.16061773493704501</v>
      </c>
    </row>
    <row r="1870" spans="2:15" x14ac:dyDescent="0.2">
      <c r="B1870" s="81">
        <v>41668</v>
      </c>
      <c r="C1870" s="24" t="s">
        <v>829</v>
      </c>
      <c r="D1870" s="25">
        <v>8</v>
      </c>
      <c r="E1870" s="25">
        <v>4</v>
      </c>
      <c r="F1870" s="28" t="s">
        <v>1488</v>
      </c>
      <c r="G1870" s="87">
        <v>4</v>
      </c>
      <c r="H1870" s="65">
        <v>10.11</v>
      </c>
      <c r="I1870" s="27">
        <f t="shared" si="147"/>
        <v>1.3</v>
      </c>
      <c r="J1870" s="42">
        <v>1</v>
      </c>
      <c r="K1870" s="64">
        <f>I1870*H1870</f>
        <v>13.142999999999999</v>
      </c>
      <c r="L1870" s="6">
        <f t="shared" si="150"/>
        <v>2291.258975508802</v>
      </c>
      <c r="M1870" s="6">
        <f t="shared" si="151"/>
        <v>2670.9099992537817</v>
      </c>
      <c r="N1870" s="74">
        <f t="shared" si="148"/>
        <v>379.65102374497974</v>
      </c>
      <c r="O1870" s="78">
        <f t="shared" si="149"/>
        <v>0.16569537874289117</v>
      </c>
    </row>
    <row r="1871" spans="2:15" x14ac:dyDescent="0.2">
      <c r="B1871" s="81">
        <v>41668</v>
      </c>
      <c r="C1871" s="24" t="s">
        <v>30</v>
      </c>
      <c r="D1871" s="25">
        <v>8</v>
      </c>
      <c r="E1871" s="25">
        <v>2</v>
      </c>
      <c r="F1871" s="28" t="s">
        <v>1434</v>
      </c>
      <c r="G1871" s="87">
        <v>3.2</v>
      </c>
      <c r="H1871" s="65">
        <v>4.2</v>
      </c>
      <c r="I1871" s="27">
        <f t="shared" si="147"/>
        <v>1.6</v>
      </c>
      <c r="J1871" s="42"/>
      <c r="K1871" s="64"/>
      <c r="L1871" s="6">
        <f t="shared" si="150"/>
        <v>2292.8589755088019</v>
      </c>
      <c r="M1871" s="6">
        <f t="shared" si="151"/>
        <v>2670.9099992537817</v>
      </c>
      <c r="N1871" s="74">
        <f t="shared" si="148"/>
        <v>378.05102374497983</v>
      </c>
      <c r="O1871" s="78">
        <f t="shared" si="149"/>
        <v>0.16488193464279136</v>
      </c>
    </row>
    <row r="1872" spans="2:15" x14ac:dyDescent="0.2">
      <c r="B1872" s="81">
        <v>41668</v>
      </c>
      <c r="C1872" s="24" t="s">
        <v>30</v>
      </c>
      <c r="D1872" s="25">
        <v>8</v>
      </c>
      <c r="E1872" s="25">
        <v>16</v>
      </c>
      <c r="F1872" s="28" t="s">
        <v>1489</v>
      </c>
      <c r="G1872" s="87">
        <v>5.8</v>
      </c>
      <c r="H1872" s="65">
        <v>31</v>
      </c>
      <c r="I1872" s="27">
        <f t="shared" si="147"/>
        <v>0.9</v>
      </c>
      <c r="J1872" s="42"/>
      <c r="K1872" s="64"/>
      <c r="L1872" s="6">
        <f t="shared" si="150"/>
        <v>2293.758975508802</v>
      </c>
      <c r="M1872" s="6">
        <f t="shared" si="151"/>
        <v>2670.9099992537817</v>
      </c>
      <c r="N1872" s="74">
        <f t="shared" si="148"/>
        <v>377.15102374497974</v>
      </c>
      <c r="O1872" s="78">
        <f t="shared" si="149"/>
        <v>0.16442487104004466</v>
      </c>
    </row>
    <row r="1873" spans="2:15" x14ac:dyDescent="0.2">
      <c r="B1873" s="81">
        <v>41668</v>
      </c>
      <c r="C1873" s="24" t="s">
        <v>24</v>
      </c>
      <c r="D1873" s="25">
        <v>6</v>
      </c>
      <c r="E1873" s="25">
        <v>8</v>
      </c>
      <c r="F1873" s="28" t="s">
        <v>1418</v>
      </c>
      <c r="G1873" s="87">
        <v>2.5</v>
      </c>
      <c r="H1873" s="65">
        <v>3.8</v>
      </c>
      <c r="I1873" s="27">
        <f t="shared" si="147"/>
        <v>2</v>
      </c>
      <c r="J1873" s="42"/>
      <c r="K1873" s="64"/>
      <c r="L1873" s="6">
        <f t="shared" si="150"/>
        <v>2295.758975508802</v>
      </c>
      <c r="M1873" s="6">
        <f t="shared" si="151"/>
        <v>2670.9099992537817</v>
      </c>
      <c r="N1873" s="74">
        <f t="shared" si="148"/>
        <v>375.15102374497974</v>
      </c>
      <c r="O1873" s="78">
        <f t="shared" si="149"/>
        <v>0.16341045717215857</v>
      </c>
    </row>
    <row r="1874" spans="2:15" x14ac:dyDescent="0.2">
      <c r="B1874" s="81">
        <v>41668</v>
      </c>
      <c r="C1874" s="24" t="s">
        <v>24</v>
      </c>
      <c r="D1874" s="25">
        <v>7</v>
      </c>
      <c r="E1874" s="25">
        <v>2</v>
      </c>
      <c r="F1874" s="28" t="s">
        <v>1490</v>
      </c>
      <c r="G1874" s="87">
        <v>5.5</v>
      </c>
      <c r="H1874" s="65">
        <v>21</v>
      </c>
      <c r="I1874" s="27">
        <f t="shared" si="147"/>
        <v>0.9</v>
      </c>
      <c r="J1874" s="42"/>
      <c r="K1874" s="64"/>
      <c r="L1874" s="6">
        <f t="shared" si="150"/>
        <v>2296.6589755088021</v>
      </c>
      <c r="M1874" s="6">
        <f t="shared" si="151"/>
        <v>2670.9099992537817</v>
      </c>
      <c r="N1874" s="74">
        <f t="shared" si="148"/>
        <v>374.25102374497965</v>
      </c>
      <c r="O1874" s="78">
        <f t="shared" si="149"/>
        <v>0.16295454733851727</v>
      </c>
    </row>
    <row r="1875" spans="2:15" x14ac:dyDescent="0.2">
      <c r="B1875" s="81">
        <v>41668</v>
      </c>
      <c r="C1875" s="24" t="s">
        <v>24</v>
      </c>
      <c r="D1875" s="25">
        <v>8</v>
      </c>
      <c r="E1875" s="25">
        <v>9</v>
      </c>
      <c r="F1875" s="28" t="s">
        <v>455</v>
      </c>
      <c r="G1875" s="87">
        <v>4.8</v>
      </c>
      <c r="H1875" s="65">
        <v>8</v>
      </c>
      <c r="I1875" s="27">
        <f t="shared" si="147"/>
        <v>1</v>
      </c>
      <c r="J1875" s="42">
        <v>3</v>
      </c>
      <c r="K1875" s="64"/>
      <c r="L1875" s="6">
        <f t="shared" si="150"/>
        <v>2297.6589755088021</v>
      </c>
      <c r="M1875" s="6">
        <f t="shared" si="151"/>
        <v>2670.9099992537817</v>
      </c>
      <c r="N1875" s="74">
        <f t="shared" si="148"/>
        <v>373.25102374497965</v>
      </c>
      <c r="O1875" s="78">
        <f t="shared" si="149"/>
        <v>0.1624483997510229</v>
      </c>
    </row>
    <row r="1876" spans="2:15" x14ac:dyDescent="0.2">
      <c r="B1876" s="81">
        <v>41671</v>
      </c>
      <c r="C1876" s="24" t="s">
        <v>19</v>
      </c>
      <c r="D1876" s="25">
        <v>4</v>
      </c>
      <c r="E1876" s="25">
        <v>9</v>
      </c>
      <c r="F1876" s="28" t="s">
        <v>1444</v>
      </c>
      <c r="G1876" s="87">
        <v>3.3</v>
      </c>
      <c r="H1876" s="65">
        <v>12.52</v>
      </c>
      <c r="I1876" s="27">
        <f t="shared" si="147"/>
        <v>1.5</v>
      </c>
      <c r="J1876" s="42">
        <v>1</v>
      </c>
      <c r="K1876" s="64">
        <f>I1876*H1876</f>
        <v>18.78</v>
      </c>
      <c r="L1876" s="6">
        <f t="shared" si="150"/>
        <v>2299.1589755088021</v>
      </c>
      <c r="M1876" s="6">
        <f t="shared" si="151"/>
        <v>2689.6899992537819</v>
      </c>
      <c r="N1876" s="74">
        <f t="shared" si="148"/>
        <v>390.53102374497985</v>
      </c>
      <c r="O1876" s="78">
        <f t="shared" si="149"/>
        <v>0.16985820811218835</v>
      </c>
    </row>
    <row r="1877" spans="2:15" x14ac:dyDescent="0.2">
      <c r="B1877" s="81">
        <v>41671</v>
      </c>
      <c r="C1877" s="24" t="s">
        <v>14</v>
      </c>
      <c r="D1877" s="25">
        <v>5</v>
      </c>
      <c r="E1877" s="25">
        <v>6</v>
      </c>
      <c r="F1877" s="28" t="s">
        <v>1491</v>
      </c>
      <c r="G1877" s="87">
        <v>2.6</v>
      </c>
      <c r="H1877" s="65">
        <v>2.8</v>
      </c>
      <c r="I1877" s="27">
        <f t="shared" si="147"/>
        <v>1.9</v>
      </c>
      <c r="J1877" s="42">
        <v>1</v>
      </c>
      <c r="K1877" s="64">
        <f>I1877*H1877</f>
        <v>5.3199999999999994</v>
      </c>
      <c r="L1877" s="6">
        <f t="shared" si="150"/>
        <v>2301.0589755088022</v>
      </c>
      <c r="M1877" s="6">
        <f t="shared" si="151"/>
        <v>2695.0099992537821</v>
      </c>
      <c r="N1877" s="74">
        <f t="shared" si="148"/>
        <v>393.95102374497992</v>
      </c>
      <c r="O1877" s="78">
        <f t="shared" si="149"/>
        <v>0.17120422724405437</v>
      </c>
    </row>
    <row r="1878" spans="2:15" x14ac:dyDescent="0.2">
      <c r="B1878" s="81">
        <v>41671</v>
      </c>
      <c r="C1878" s="24" t="s">
        <v>14</v>
      </c>
      <c r="D1878" s="25">
        <v>5</v>
      </c>
      <c r="E1878" s="25">
        <v>4</v>
      </c>
      <c r="F1878" s="28" t="s">
        <v>1492</v>
      </c>
      <c r="G1878" s="87">
        <v>4.0999999999999996</v>
      </c>
      <c r="H1878" s="65">
        <v>4.8</v>
      </c>
      <c r="I1878" s="27">
        <f t="shared" si="147"/>
        <v>1.2</v>
      </c>
      <c r="J1878" s="42"/>
      <c r="K1878" s="64"/>
      <c r="L1878" s="6">
        <f t="shared" si="150"/>
        <v>2302.258975508802</v>
      </c>
      <c r="M1878" s="6">
        <f t="shared" si="151"/>
        <v>2695.0099992537821</v>
      </c>
      <c r="N1878" s="74">
        <f t="shared" si="148"/>
        <v>392.7510237449801</v>
      </c>
      <c r="O1878" s="78">
        <f t="shared" si="149"/>
        <v>0.17059376374379501</v>
      </c>
    </row>
    <row r="1879" spans="2:15" x14ac:dyDescent="0.2">
      <c r="B1879" s="81">
        <v>41671</v>
      </c>
      <c r="C1879" s="24" t="s">
        <v>19</v>
      </c>
      <c r="D1879" s="25">
        <v>6</v>
      </c>
      <c r="E1879" s="25">
        <v>4</v>
      </c>
      <c r="F1879" s="28" t="s">
        <v>1493</v>
      </c>
      <c r="G1879" s="87">
        <v>4.0999999999999996</v>
      </c>
      <c r="H1879" s="65">
        <v>5.5</v>
      </c>
      <c r="I1879" s="27">
        <f t="shared" si="147"/>
        <v>1.2</v>
      </c>
      <c r="J1879" s="42"/>
      <c r="K1879" s="64"/>
      <c r="L1879" s="6">
        <f t="shared" si="150"/>
        <v>2303.4589755088018</v>
      </c>
      <c r="M1879" s="6">
        <f t="shared" si="151"/>
        <v>2695.0099992537821</v>
      </c>
      <c r="N1879" s="74">
        <f t="shared" si="148"/>
        <v>391.55102374498028</v>
      </c>
      <c r="O1879" s="78">
        <f t="shared" si="149"/>
        <v>0.16998393629237185</v>
      </c>
    </row>
    <row r="1880" spans="2:15" x14ac:dyDescent="0.2">
      <c r="B1880" s="81">
        <v>41671</v>
      </c>
      <c r="C1880" s="24" t="s">
        <v>19</v>
      </c>
      <c r="D1880" s="25">
        <v>6</v>
      </c>
      <c r="E1880" s="25">
        <v>11</v>
      </c>
      <c r="F1880" s="28" t="s">
        <v>1494</v>
      </c>
      <c r="G1880" s="87">
        <v>4.8</v>
      </c>
      <c r="H1880" s="65">
        <v>9</v>
      </c>
      <c r="I1880" s="27">
        <f t="shared" si="147"/>
        <v>1</v>
      </c>
      <c r="J1880" s="42"/>
      <c r="K1880" s="64"/>
      <c r="L1880" s="6">
        <f t="shared" si="150"/>
        <v>2304.4589755088018</v>
      </c>
      <c r="M1880" s="6">
        <f t="shared" si="151"/>
        <v>2695.0099992537821</v>
      </c>
      <c r="N1880" s="74">
        <f t="shared" si="148"/>
        <v>390.55102374498028</v>
      </c>
      <c r="O1880" s="78">
        <f t="shared" si="149"/>
        <v>0.1694762319033041</v>
      </c>
    </row>
    <row r="1881" spans="2:15" x14ac:dyDescent="0.2">
      <c r="B1881" s="81">
        <v>41671</v>
      </c>
      <c r="C1881" s="24" t="s">
        <v>14</v>
      </c>
      <c r="D1881" s="25">
        <v>7</v>
      </c>
      <c r="E1881" s="25">
        <v>4</v>
      </c>
      <c r="F1881" s="28" t="s">
        <v>1495</v>
      </c>
      <c r="G1881" s="87">
        <v>4.4000000000000004</v>
      </c>
      <c r="H1881" s="65">
        <v>7.5</v>
      </c>
      <c r="I1881" s="27">
        <f t="shared" si="147"/>
        <v>1.1000000000000001</v>
      </c>
      <c r="J1881" s="42"/>
      <c r="K1881" s="64"/>
      <c r="L1881" s="6">
        <f t="shared" si="150"/>
        <v>2305.5589755088017</v>
      </c>
      <c r="M1881" s="6">
        <f t="shared" si="151"/>
        <v>2695.0099992537821</v>
      </c>
      <c r="N1881" s="74">
        <f t="shared" si="148"/>
        <v>389.45102374498038</v>
      </c>
      <c r="O1881" s="78">
        <f t="shared" si="149"/>
        <v>0.16891826575767141</v>
      </c>
    </row>
    <row r="1882" spans="2:15" x14ac:dyDescent="0.2">
      <c r="B1882" s="81">
        <v>41671</v>
      </c>
      <c r="C1882" s="24" t="s">
        <v>14</v>
      </c>
      <c r="D1882" s="25">
        <v>7</v>
      </c>
      <c r="E1882" s="25">
        <v>2</v>
      </c>
      <c r="F1882" s="28" t="s">
        <v>111</v>
      </c>
      <c r="G1882" s="87">
        <v>4.8</v>
      </c>
      <c r="H1882" s="65">
        <v>11</v>
      </c>
      <c r="I1882" s="27">
        <f t="shared" si="147"/>
        <v>1</v>
      </c>
      <c r="J1882" s="42">
        <v>3</v>
      </c>
      <c r="K1882" s="64"/>
      <c r="L1882" s="6">
        <f t="shared" si="150"/>
        <v>2306.5589755088017</v>
      </c>
      <c r="M1882" s="6">
        <f t="shared" si="151"/>
        <v>2695.0099992537821</v>
      </c>
      <c r="N1882" s="74">
        <f t="shared" si="148"/>
        <v>388.45102374498038</v>
      </c>
      <c r="O1882" s="78">
        <f t="shared" si="149"/>
        <v>0.1684114856240744</v>
      </c>
    </row>
    <row r="1883" spans="2:15" x14ac:dyDescent="0.2">
      <c r="B1883" s="81">
        <v>41671</v>
      </c>
      <c r="C1883" s="24" t="s">
        <v>14</v>
      </c>
      <c r="D1883" s="25">
        <v>7</v>
      </c>
      <c r="E1883" s="25">
        <v>10</v>
      </c>
      <c r="F1883" s="28" t="s">
        <v>1496</v>
      </c>
      <c r="G1883" s="87">
        <v>5.7</v>
      </c>
      <c r="H1883" s="65">
        <v>17</v>
      </c>
      <c r="I1883" s="27">
        <f t="shared" si="147"/>
        <v>0.9</v>
      </c>
      <c r="J1883" s="42"/>
      <c r="K1883" s="64"/>
      <c r="L1883" s="6">
        <f t="shared" si="150"/>
        <v>2307.4589755088018</v>
      </c>
      <c r="M1883" s="6">
        <f t="shared" si="151"/>
        <v>2695.0099992537821</v>
      </c>
      <c r="N1883" s="74">
        <f t="shared" si="148"/>
        <v>387.55102374498028</v>
      </c>
      <c r="O1883" s="78">
        <f t="shared" si="149"/>
        <v>0.16795575906588939</v>
      </c>
    </row>
    <row r="1884" spans="2:15" x14ac:dyDescent="0.2">
      <c r="B1884" s="81">
        <v>41671</v>
      </c>
      <c r="C1884" s="24" t="s">
        <v>58</v>
      </c>
      <c r="D1884" s="25">
        <v>6</v>
      </c>
      <c r="E1884" s="25">
        <v>8</v>
      </c>
      <c r="F1884" s="28" t="s">
        <v>1497</v>
      </c>
      <c r="G1884" s="87">
        <v>4.9000000000000004</v>
      </c>
      <c r="H1884" s="65">
        <v>11</v>
      </c>
      <c r="I1884" s="27">
        <f t="shared" si="147"/>
        <v>1</v>
      </c>
      <c r="J1884" s="42"/>
      <c r="K1884" s="64"/>
      <c r="L1884" s="6">
        <f t="shared" si="150"/>
        <v>2308.4589755088018</v>
      </c>
      <c r="M1884" s="6">
        <f t="shared" si="151"/>
        <v>2695.0099992537821</v>
      </c>
      <c r="N1884" s="74">
        <f t="shared" si="148"/>
        <v>386.55102374498028</v>
      </c>
      <c r="O1884" s="78">
        <f t="shared" si="149"/>
        <v>0.16744981299040912</v>
      </c>
    </row>
    <row r="1885" spans="2:15" x14ac:dyDescent="0.2">
      <c r="B1885" s="81">
        <v>41671</v>
      </c>
      <c r="C1885" s="24" t="s">
        <v>58</v>
      </c>
      <c r="D1885" s="25">
        <v>6</v>
      </c>
      <c r="E1885" s="25">
        <v>10</v>
      </c>
      <c r="F1885" s="28" t="s">
        <v>1498</v>
      </c>
      <c r="G1885" s="87">
        <v>5.3</v>
      </c>
      <c r="H1885" s="65">
        <v>41</v>
      </c>
      <c r="I1885" s="27">
        <f t="shared" si="147"/>
        <v>0.9</v>
      </c>
      <c r="J1885" s="42"/>
      <c r="K1885" s="64"/>
      <c r="L1885" s="6">
        <f t="shared" si="150"/>
        <v>2309.3589755088019</v>
      </c>
      <c r="M1885" s="6">
        <f t="shared" si="151"/>
        <v>2695.0099992537821</v>
      </c>
      <c r="N1885" s="74">
        <f t="shared" si="148"/>
        <v>385.65102374498019</v>
      </c>
      <c r="O1885" s="78">
        <f t="shared" si="149"/>
        <v>0.1669948361579485</v>
      </c>
    </row>
    <row r="1886" spans="2:15" x14ac:dyDescent="0.2">
      <c r="B1886" s="81">
        <v>41671</v>
      </c>
      <c r="C1886" s="24" t="s">
        <v>126</v>
      </c>
      <c r="D1886" s="25">
        <v>7</v>
      </c>
      <c r="E1886" s="25">
        <v>12</v>
      </c>
      <c r="F1886" s="28" t="s">
        <v>1499</v>
      </c>
      <c r="G1886" s="87">
        <v>2.2999999999999998</v>
      </c>
      <c r="H1886" s="65">
        <v>2.7</v>
      </c>
      <c r="I1886" s="27">
        <f t="shared" si="147"/>
        <v>2.2000000000000002</v>
      </c>
      <c r="J1886" s="42"/>
      <c r="K1886" s="64"/>
      <c r="L1886" s="6">
        <f t="shared" si="150"/>
        <v>2311.5589755088017</v>
      </c>
      <c r="M1886" s="6">
        <f t="shared" si="151"/>
        <v>2695.0099992537821</v>
      </c>
      <c r="N1886" s="74">
        <f t="shared" si="148"/>
        <v>383.45102374498038</v>
      </c>
      <c r="O1886" s="78">
        <f t="shared" si="149"/>
        <v>0.16588416207749068</v>
      </c>
    </row>
    <row r="1887" spans="2:15" x14ac:dyDescent="0.2">
      <c r="B1887" s="81">
        <v>41671</v>
      </c>
      <c r="C1887" s="24" t="s">
        <v>126</v>
      </c>
      <c r="D1887" s="25">
        <v>7</v>
      </c>
      <c r="E1887" s="25">
        <v>7</v>
      </c>
      <c r="F1887" s="28" t="s">
        <v>1500</v>
      </c>
      <c r="G1887" s="87">
        <v>5.6</v>
      </c>
      <c r="H1887" s="65">
        <v>36</v>
      </c>
      <c r="I1887" s="27">
        <f t="shared" si="147"/>
        <v>0.9</v>
      </c>
      <c r="J1887" s="42"/>
      <c r="K1887" s="64"/>
      <c r="L1887" s="6">
        <f t="shared" si="150"/>
        <v>2312.4589755088018</v>
      </c>
      <c r="M1887" s="6">
        <f t="shared" si="151"/>
        <v>2695.0099992537821</v>
      </c>
      <c r="N1887" s="74">
        <f t="shared" si="148"/>
        <v>382.55102374498028</v>
      </c>
      <c r="O1887" s="78">
        <f t="shared" si="149"/>
        <v>0.16543040451595861</v>
      </c>
    </row>
    <row r="1888" spans="2:15" x14ac:dyDescent="0.2">
      <c r="B1888" s="81">
        <v>41671</v>
      </c>
      <c r="C1888" s="24" t="s">
        <v>24</v>
      </c>
      <c r="D1888" s="25">
        <v>2</v>
      </c>
      <c r="E1888" s="25">
        <v>4</v>
      </c>
      <c r="F1888" s="28" t="s">
        <v>1501</v>
      </c>
      <c r="G1888" s="87">
        <v>4.5</v>
      </c>
      <c r="H1888" s="65">
        <v>15</v>
      </c>
      <c r="I1888" s="27">
        <f t="shared" si="147"/>
        <v>1.1000000000000001</v>
      </c>
      <c r="J1888" s="42">
        <v>2</v>
      </c>
      <c r="K1888" s="64"/>
      <c r="L1888" s="6">
        <f t="shared" si="150"/>
        <v>2313.5589755088017</v>
      </c>
      <c r="M1888" s="6">
        <f t="shared" si="151"/>
        <v>2695.0099992537821</v>
      </c>
      <c r="N1888" s="74">
        <f t="shared" si="148"/>
        <v>381.45102374498038</v>
      </c>
      <c r="O1888" s="78">
        <f t="shared" si="149"/>
        <v>0.16487629136883836</v>
      </c>
    </row>
    <row r="1889" spans="2:15" x14ac:dyDescent="0.2">
      <c r="B1889" s="81">
        <v>41671</v>
      </c>
      <c r="C1889" s="24" t="s">
        <v>24</v>
      </c>
      <c r="D1889" s="25">
        <v>2</v>
      </c>
      <c r="E1889" s="25">
        <v>2</v>
      </c>
      <c r="F1889" s="28" t="s">
        <v>1502</v>
      </c>
      <c r="G1889" s="87">
        <v>5.3</v>
      </c>
      <c r="H1889" s="65">
        <v>11</v>
      </c>
      <c r="I1889" s="27">
        <f t="shared" si="147"/>
        <v>0.9</v>
      </c>
      <c r="J1889" s="42"/>
      <c r="K1889" s="64"/>
      <c r="L1889" s="6">
        <f t="shared" si="150"/>
        <v>2314.4589755088018</v>
      </c>
      <c r="M1889" s="6">
        <f t="shared" si="151"/>
        <v>2695.0099992537821</v>
      </c>
      <c r="N1889" s="74">
        <f t="shared" si="148"/>
        <v>380.55102374498028</v>
      </c>
      <c r="O1889" s="78">
        <f t="shared" si="149"/>
        <v>0.16442331783449365</v>
      </c>
    </row>
    <row r="1890" spans="2:15" x14ac:dyDescent="0.2">
      <c r="B1890" s="81">
        <v>41671</v>
      </c>
      <c r="C1890" s="24" t="s">
        <v>58</v>
      </c>
      <c r="D1890" s="25">
        <v>7</v>
      </c>
      <c r="E1890" s="25">
        <v>5</v>
      </c>
      <c r="F1890" s="28" t="s">
        <v>1503</v>
      </c>
      <c r="G1890" s="87">
        <v>2.9</v>
      </c>
      <c r="H1890" s="65">
        <v>7.5</v>
      </c>
      <c r="I1890" s="27">
        <f t="shared" si="147"/>
        <v>1.7</v>
      </c>
      <c r="J1890" s="42"/>
      <c r="K1890" s="64"/>
      <c r="L1890" s="6">
        <f t="shared" si="150"/>
        <v>2316.1589755088016</v>
      </c>
      <c r="M1890" s="6">
        <f t="shared" si="151"/>
        <v>2695.0099992537821</v>
      </c>
      <c r="N1890" s="74">
        <f t="shared" si="148"/>
        <v>378.85102374498047</v>
      </c>
      <c r="O1890" s="78">
        <f t="shared" si="149"/>
        <v>0.16356866162943606</v>
      </c>
    </row>
    <row r="1891" spans="2:15" x14ac:dyDescent="0.2">
      <c r="B1891" s="81">
        <v>41671</v>
      </c>
      <c r="C1891" s="24" t="s">
        <v>126</v>
      </c>
      <c r="D1891" s="25">
        <v>8</v>
      </c>
      <c r="E1891" s="25">
        <v>12</v>
      </c>
      <c r="F1891" s="28" t="s">
        <v>1504</v>
      </c>
      <c r="G1891" s="87">
        <v>2.2999999999999998</v>
      </c>
      <c r="H1891" s="65">
        <v>7</v>
      </c>
      <c r="I1891" s="27">
        <f t="shared" si="147"/>
        <v>2.2000000000000002</v>
      </c>
      <c r="J1891" s="42"/>
      <c r="K1891" s="64"/>
      <c r="L1891" s="6">
        <f t="shared" si="150"/>
        <v>2318.3589755088014</v>
      </c>
      <c r="M1891" s="6">
        <f t="shared" si="151"/>
        <v>2695.0099992537821</v>
      </c>
      <c r="N1891" s="74">
        <f t="shared" si="148"/>
        <v>376.65102374498065</v>
      </c>
      <c r="O1891" s="78">
        <f t="shared" si="149"/>
        <v>0.16246449653566633</v>
      </c>
    </row>
    <row r="1892" spans="2:15" x14ac:dyDescent="0.2">
      <c r="B1892" s="81">
        <v>41671</v>
      </c>
      <c r="C1892" s="24" t="s">
        <v>126</v>
      </c>
      <c r="D1892" s="25">
        <v>8</v>
      </c>
      <c r="E1892" s="25">
        <v>13</v>
      </c>
      <c r="F1892" s="28" t="s">
        <v>1505</v>
      </c>
      <c r="G1892" s="87">
        <v>3.7</v>
      </c>
      <c r="H1892" s="65">
        <v>5.5</v>
      </c>
      <c r="I1892" s="27">
        <f t="shared" si="147"/>
        <v>1.4</v>
      </c>
      <c r="J1892" s="42">
        <v>1</v>
      </c>
      <c r="K1892" s="64">
        <f>I1892*H1892</f>
        <v>7.6999999999999993</v>
      </c>
      <c r="L1892" s="6">
        <f t="shared" si="150"/>
        <v>2319.7589755088015</v>
      </c>
      <c r="M1892" s="6">
        <f t="shared" si="151"/>
        <v>2702.7099992537819</v>
      </c>
      <c r="N1892" s="74">
        <f t="shared" si="148"/>
        <v>382.95102374498038</v>
      </c>
      <c r="O1892" s="78">
        <f t="shared" si="149"/>
        <v>0.1650822468144503</v>
      </c>
    </row>
    <row r="1893" spans="2:15" x14ac:dyDescent="0.2">
      <c r="B1893" s="81">
        <v>41671</v>
      </c>
      <c r="C1893" s="24" t="s">
        <v>19</v>
      </c>
      <c r="D1893" s="25">
        <v>8</v>
      </c>
      <c r="E1893" s="25">
        <v>7</v>
      </c>
      <c r="F1893" s="28" t="s">
        <v>1506</v>
      </c>
      <c r="G1893" s="87">
        <v>5.6</v>
      </c>
      <c r="H1893" s="65">
        <v>51</v>
      </c>
      <c r="I1893" s="27">
        <f t="shared" si="147"/>
        <v>0.9</v>
      </c>
      <c r="J1893" s="42"/>
      <c r="K1893" s="64"/>
      <c r="L1893" s="6">
        <f t="shared" si="150"/>
        <v>2320.6589755088016</v>
      </c>
      <c r="M1893" s="6">
        <f t="shared" si="151"/>
        <v>2702.7099992537819</v>
      </c>
      <c r="N1893" s="74">
        <f t="shared" si="148"/>
        <v>382.05102374498028</v>
      </c>
      <c r="O1893" s="78">
        <f t="shared" si="149"/>
        <v>0.1646304035952616</v>
      </c>
    </row>
    <row r="1894" spans="2:15" x14ac:dyDescent="0.2">
      <c r="B1894" s="81">
        <v>41671</v>
      </c>
      <c r="C1894" s="24" t="s">
        <v>19</v>
      </c>
      <c r="D1894" s="25">
        <v>8</v>
      </c>
      <c r="E1894" s="25">
        <v>5</v>
      </c>
      <c r="F1894" s="28" t="s">
        <v>1507</v>
      </c>
      <c r="G1894" s="87">
        <v>5.8</v>
      </c>
      <c r="H1894" s="65">
        <v>9</v>
      </c>
      <c r="I1894" s="27">
        <f t="shared" si="147"/>
        <v>0.9</v>
      </c>
      <c r="J1894" s="42"/>
      <c r="K1894" s="64"/>
      <c r="L1894" s="6">
        <f t="shared" si="150"/>
        <v>2321.5589755088017</v>
      </c>
      <c r="M1894" s="6">
        <f t="shared" si="151"/>
        <v>2702.7099992537819</v>
      </c>
      <c r="N1894" s="74">
        <f t="shared" si="148"/>
        <v>381.15102374498019</v>
      </c>
      <c r="O1894" s="78">
        <f t="shared" si="149"/>
        <v>0.16417891070867396</v>
      </c>
    </row>
    <row r="1895" spans="2:15" x14ac:dyDescent="0.2">
      <c r="B1895" s="81">
        <v>41671</v>
      </c>
      <c r="C1895" s="24" t="s">
        <v>24</v>
      </c>
      <c r="D1895" s="25">
        <v>5</v>
      </c>
      <c r="E1895" s="25">
        <v>6</v>
      </c>
      <c r="F1895" s="28" t="s">
        <v>1387</v>
      </c>
      <c r="G1895" s="87">
        <v>4.8</v>
      </c>
      <c r="H1895" s="65">
        <v>15</v>
      </c>
      <c r="I1895" s="27">
        <f t="shared" si="147"/>
        <v>1</v>
      </c>
      <c r="J1895" s="42"/>
      <c r="K1895" s="64"/>
      <c r="L1895" s="6">
        <f t="shared" si="150"/>
        <v>2322.5589755088017</v>
      </c>
      <c r="M1895" s="6">
        <f t="shared" si="151"/>
        <v>2702.7099992537819</v>
      </c>
      <c r="N1895" s="74">
        <f t="shared" si="148"/>
        <v>380.15102374498019</v>
      </c>
      <c r="O1895" s="78">
        <f t="shared" si="149"/>
        <v>0.16367766233436579</v>
      </c>
    </row>
    <row r="1896" spans="2:15" x14ac:dyDescent="0.2">
      <c r="B1896" s="81">
        <v>41671</v>
      </c>
      <c r="C1896" s="24" t="s">
        <v>24</v>
      </c>
      <c r="D1896" s="25">
        <v>6</v>
      </c>
      <c r="E1896" s="25">
        <v>1</v>
      </c>
      <c r="F1896" s="28" t="s">
        <v>1508</v>
      </c>
      <c r="G1896" s="87">
        <v>5</v>
      </c>
      <c r="H1896" s="65">
        <v>8.24</v>
      </c>
      <c r="I1896" s="27">
        <f t="shared" si="147"/>
        <v>1</v>
      </c>
      <c r="J1896" s="42">
        <v>1</v>
      </c>
      <c r="K1896" s="64">
        <f>I1896*H1896</f>
        <v>8.24</v>
      </c>
      <c r="L1896" s="6">
        <f t="shared" si="150"/>
        <v>2323.5589755088017</v>
      </c>
      <c r="M1896" s="6">
        <f t="shared" si="151"/>
        <v>2710.9499992537817</v>
      </c>
      <c r="N1896" s="74">
        <f t="shared" si="148"/>
        <v>387.39102374497998</v>
      </c>
      <c r="O1896" s="78">
        <f t="shared" si="149"/>
        <v>0.16672312940115969</v>
      </c>
    </row>
    <row r="1897" spans="2:15" x14ac:dyDescent="0.2">
      <c r="B1897" s="81">
        <v>41671</v>
      </c>
      <c r="C1897" s="24" t="s">
        <v>24</v>
      </c>
      <c r="D1897" s="25">
        <v>7</v>
      </c>
      <c r="E1897" s="25">
        <v>8</v>
      </c>
      <c r="F1897" s="28" t="s">
        <v>1454</v>
      </c>
      <c r="G1897" s="87">
        <v>3.5</v>
      </c>
      <c r="H1897" s="65">
        <v>21</v>
      </c>
      <c r="I1897" s="27">
        <f t="shared" si="147"/>
        <v>1.4</v>
      </c>
      <c r="J1897" s="42"/>
      <c r="K1897" s="64"/>
      <c r="L1897" s="6">
        <f t="shared" si="150"/>
        <v>2324.9589755088018</v>
      </c>
      <c r="M1897" s="6">
        <f t="shared" si="151"/>
        <v>2710.9499992537817</v>
      </c>
      <c r="N1897" s="74">
        <f t="shared" si="148"/>
        <v>385.99102374497988</v>
      </c>
      <c r="O1897" s="78">
        <f t="shared" si="149"/>
        <v>0.16602057404497139</v>
      </c>
    </row>
    <row r="1898" spans="2:15" x14ac:dyDescent="0.2">
      <c r="B1898" s="81">
        <v>41671</v>
      </c>
      <c r="C1898" s="24" t="s">
        <v>24</v>
      </c>
      <c r="D1898" s="25">
        <v>7</v>
      </c>
      <c r="E1898" s="25">
        <v>6</v>
      </c>
      <c r="F1898" s="28" t="s">
        <v>1509</v>
      </c>
      <c r="G1898" s="87">
        <v>5.5</v>
      </c>
      <c r="H1898" s="65">
        <v>14</v>
      </c>
      <c r="I1898" s="27">
        <f t="shared" ref="I1898:I1961" si="152">ROUND(5/G1898,1)</f>
        <v>0.9</v>
      </c>
      <c r="J1898" s="42"/>
      <c r="K1898" s="64"/>
      <c r="L1898" s="6">
        <f t="shared" si="150"/>
        <v>2325.8589755088019</v>
      </c>
      <c r="M1898" s="6">
        <f t="shared" si="151"/>
        <v>2710.9499992537817</v>
      </c>
      <c r="N1898" s="74">
        <f t="shared" si="148"/>
        <v>385.09102374497979</v>
      </c>
      <c r="O1898" s="78">
        <f t="shared" si="149"/>
        <v>0.16556937793734366</v>
      </c>
    </row>
    <row r="1899" spans="2:15" x14ac:dyDescent="0.2">
      <c r="B1899" s="81">
        <v>41671</v>
      </c>
      <c r="C1899" s="24" t="s">
        <v>24</v>
      </c>
      <c r="D1899" s="25">
        <v>8</v>
      </c>
      <c r="E1899" s="25">
        <v>13</v>
      </c>
      <c r="F1899" s="28" t="s">
        <v>652</v>
      </c>
      <c r="G1899" s="87">
        <v>4.7</v>
      </c>
      <c r="H1899" s="65">
        <v>15</v>
      </c>
      <c r="I1899" s="27">
        <f t="shared" si="152"/>
        <v>1.1000000000000001</v>
      </c>
      <c r="J1899" s="42"/>
      <c r="K1899" s="64"/>
      <c r="L1899" s="6">
        <f t="shared" si="150"/>
        <v>2326.9589755088018</v>
      </c>
      <c r="M1899" s="6">
        <f t="shared" si="151"/>
        <v>2710.9499992537817</v>
      </c>
      <c r="N1899" s="74">
        <f t="shared" si="148"/>
        <v>383.99102374497988</v>
      </c>
      <c r="O1899" s="78">
        <f t="shared" si="149"/>
        <v>0.16501839000449856</v>
      </c>
    </row>
    <row r="1900" spans="2:15" x14ac:dyDescent="0.2">
      <c r="B1900" s="81">
        <v>41675</v>
      </c>
      <c r="C1900" s="24" t="s">
        <v>154</v>
      </c>
      <c r="D1900" s="25">
        <v>5</v>
      </c>
      <c r="E1900" s="25">
        <v>5</v>
      </c>
      <c r="F1900" s="28" t="s">
        <v>858</v>
      </c>
      <c r="G1900" s="87">
        <v>4.5999999999999996</v>
      </c>
      <c r="H1900" s="65">
        <v>7.71</v>
      </c>
      <c r="I1900" s="27">
        <f t="shared" si="152"/>
        <v>1.1000000000000001</v>
      </c>
      <c r="J1900" s="42">
        <v>1</v>
      </c>
      <c r="K1900" s="64">
        <f>I1900*H1900</f>
        <v>8.4809999999999999</v>
      </c>
      <c r="L1900" s="6">
        <f t="shared" si="150"/>
        <v>2328.0589755088017</v>
      </c>
      <c r="M1900" s="6">
        <f t="shared" si="151"/>
        <v>2719.4309992537819</v>
      </c>
      <c r="N1900" s="74">
        <f t="shared" si="148"/>
        <v>391.3720237449802</v>
      </c>
      <c r="O1900" s="78">
        <f t="shared" si="149"/>
        <v>0.16811087170136876</v>
      </c>
    </row>
    <row r="1901" spans="2:15" x14ac:dyDescent="0.2">
      <c r="B1901" s="81">
        <v>41675</v>
      </c>
      <c r="C1901" s="24" t="s">
        <v>126</v>
      </c>
      <c r="D1901" s="25">
        <v>5</v>
      </c>
      <c r="E1901" s="25">
        <v>15</v>
      </c>
      <c r="F1901" s="28" t="s">
        <v>45</v>
      </c>
      <c r="G1901" s="87">
        <v>5.4</v>
      </c>
      <c r="H1901" s="65">
        <v>8.6999999999999993</v>
      </c>
      <c r="I1901" s="27">
        <f t="shared" si="152"/>
        <v>0.9</v>
      </c>
      <c r="J1901" s="42"/>
      <c r="K1901" s="64"/>
      <c r="L1901" s="6">
        <f t="shared" si="150"/>
        <v>2328.9589755088018</v>
      </c>
      <c r="M1901" s="6">
        <f t="shared" si="151"/>
        <v>2719.4309992537819</v>
      </c>
      <c r="N1901" s="74">
        <f t="shared" si="148"/>
        <v>390.47202374498011</v>
      </c>
      <c r="O1901" s="78">
        <f t="shared" si="149"/>
        <v>0.16765946839388815</v>
      </c>
    </row>
    <row r="1902" spans="2:15" x14ac:dyDescent="0.2">
      <c r="B1902" s="81">
        <v>41675</v>
      </c>
      <c r="C1902" s="24" t="s">
        <v>154</v>
      </c>
      <c r="D1902" s="25">
        <v>7</v>
      </c>
      <c r="E1902" s="25">
        <v>9</v>
      </c>
      <c r="F1902" s="28" t="s">
        <v>1510</v>
      </c>
      <c r="G1902" s="87">
        <v>3.3</v>
      </c>
      <c r="H1902" s="65">
        <v>8.24</v>
      </c>
      <c r="I1902" s="27">
        <f t="shared" si="152"/>
        <v>1.5</v>
      </c>
      <c r="J1902" s="42">
        <v>1</v>
      </c>
      <c r="K1902" s="64">
        <f>I1902*H1902</f>
        <v>12.36</v>
      </c>
      <c r="L1902" s="6">
        <f t="shared" si="150"/>
        <v>2330.4589755088018</v>
      </c>
      <c r="M1902" s="6">
        <f t="shared" si="151"/>
        <v>2731.790999253782</v>
      </c>
      <c r="N1902" s="74">
        <f t="shared" si="148"/>
        <v>401.33202374498023</v>
      </c>
      <c r="O1902" s="78">
        <f t="shared" si="149"/>
        <v>0.17221158062109146</v>
      </c>
    </row>
    <row r="1903" spans="2:15" x14ac:dyDescent="0.2">
      <c r="B1903" s="81">
        <v>41675</v>
      </c>
      <c r="C1903" s="24" t="s">
        <v>154</v>
      </c>
      <c r="D1903" s="25">
        <v>7</v>
      </c>
      <c r="E1903" s="25">
        <v>7</v>
      </c>
      <c r="F1903" s="28" t="s">
        <v>1511</v>
      </c>
      <c r="G1903" s="87">
        <v>4.8</v>
      </c>
      <c r="H1903" s="65">
        <v>9.5</v>
      </c>
      <c r="I1903" s="27">
        <f t="shared" si="152"/>
        <v>1</v>
      </c>
      <c r="J1903" s="42"/>
      <c r="K1903" s="64"/>
      <c r="L1903" s="6">
        <f t="shared" si="150"/>
        <v>2331.4589755088018</v>
      </c>
      <c r="M1903" s="6">
        <f t="shared" si="151"/>
        <v>2731.790999253782</v>
      </c>
      <c r="N1903" s="74">
        <f t="shared" si="148"/>
        <v>400.33202374498023</v>
      </c>
      <c r="O1903" s="78">
        <f t="shared" si="149"/>
        <v>0.17170880034790853</v>
      </c>
    </row>
    <row r="1904" spans="2:15" x14ac:dyDescent="0.2">
      <c r="B1904" s="81">
        <v>41675</v>
      </c>
      <c r="C1904" s="24" t="s">
        <v>24</v>
      </c>
      <c r="D1904" s="25">
        <v>4</v>
      </c>
      <c r="E1904" s="25">
        <v>1</v>
      </c>
      <c r="F1904" s="28" t="s">
        <v>613</v>
      </c>
      <c r="G1904" s="87">
        <v>2.8</v>
      </c>
      <c r="H1904" s="65">
        <v>3.5</v>
      </c>
      <c r="I1904" s="27">
        <f t="shared" si="152"/>
        <v>1.8</v>
      </c>
      <c r="J1904" s="42"/>
      <c r="K1904" s="64"/>
      <c r="L1904" s="6">
        <f t="shared" si="150"/>
        <v>2333.258975508802</v>
      </c>
      <c r="M1904" s="6">
        <f t="shared" si="151"/>
        <v>2731.790999253782</v>
      </c>
      <c r="N1904" s="74">
        <f t="shared" si="148"/>
        <v>398.53202374498005</v>
      </c>
      <c r="O1904" s="78">
        <f t="shared" si="149"/>
        <v>0.17080488189617879</v>
      </c>
    </row>
    <row r="1905" spans="2:15" x14ac:dyDescent="0.2">
      <c r="B1905" s="81">
        <v>41675</v>
      </c>
      <c r="C1905" s="24" t="s">
        <v>24</v>
      </c>
      <c r="D1905" s="25">
        <v>4</v>
      </c>
      <c r="E1905" s="25">
        <v>3</v>
      </c>
      <c r="F1905" s="28" t="s">
        <v>1512</v>
      </c>
      <c r="G1905" s="87">
        <v>3.7</v>
      </c>
      <c r="H1905" s="65">
        <v>7.61</v>
      </c>
      <c r="I1905" s="27">
        <f t="shared" si="152"/>
        <v>1.4</v>
      </c>
      <c r="J1905" s="42">
        <v>1</v>
      </c>
      <c r="K1905" s="64">
        <f>I1905*H1905</f>
        <v>10.654</v>
      </c>
      <c r="L1905" s="6">
        <f t="shared" si="150"/>
        <v>2334.6589755088021</v>
      </c>
      <c r="M1905" s="6">
        <f t="shared" si="151"/>
        <v>2742.444999253782</v>
      </c>
      <c r="N1905" s="74">
        <f t="shared" si="148"/>
        <v>407.78602374497996</v>
      </c>
      <c r="O1905" s="78">
        <f t="shared" si="149"/>
        <v>0.17466620522430237</v>
      </c>
    </row>
    <row r="1906" spans="2:15" x14ac:dyDescent="0.2">
      <c r="B1906" s="81">
        <v>41675</v>
      </c>
      <c r="C1906" s="24" t="s">
        <v>24</v>
      </c>
      <c r="D1906" s="25">
        <v>5</v>
      </c>
      <c r="E1906" s="25">
        <v>3</v>
      </c>
      <c r="F1906" s="28" t="s">
        <v>1513</v>
      </c>
      <c r="G1906" s="87">
        <v>3.9</v>
      </c>
      <c r="H1906" s="65">
        <v>3.99</v>
      </c>
      <c r="I1906" s="27">
        <f t="shared" si="152"/>
        <v>1.3</v>
      </c>
      <c r="J1906" s="42">
        <v>1</v>
      </c>
      <c r="K1906" s="64">
        <f>I1906*H1906</f>
        <v>5.1870000000000003</v>
      </c>
      <c r="L1906" s="6">
        <f t="shared" si="150"/>
        <v>2335.9589755088023</v>
      </c>
      <c r="M1906" s="6">
        <f t="shared" si="151"/>
        <v>2747.6319992537819</v>
      </c>
      <c r="N1906" s="74">
        <f t="shared" si="148"/>
        <v>411.67302374497967</v>
      </c>
      <c r="O1906" s="78">
        <f t="shared" si="149"/>
        <v>0.17623298527976586</v>
      </c>
    </row>
    <row r="1907" spans="2:15" x14ac:dyDescent="0.2">
      <c r="B1907" s="81">
        <v>41675</v>
      </c>
      <c r="C1907" s="24" t="s">
        <v>24</v>
      </c>
      <c r="D1907" s="25">
        <v>5</v>
      </c>
      <c r="E1907" s="25">
        <v>2</v>
      </c>
      <c r="F1907" s="28" t="s">
        <v>1514</v>
      </c>
      <c r="G1907" s="87">
        <v>5.5</v>
      </c>
      <c r="H1907" s="65">
        <v>7</v>
      </c>
      <c r="I1907" s="27">
        <f t="shared" si="152"/>
        <v>0.9</v>
      </c>
      <c r="J1907" s="42"/>
      <c r="K1907" s="64"/>
      <c r="L1907" s="6">
        <f t="shared" si="150"/>
        <v>2336.8589755088024</v>
      </c>
      <c r="M1907" s="6">
        <f t="shared" si="151"/>
        <v>2747.6319992537819</v>
      </c>
      <c r="N1907" s="74">
        <f t="shared" si="148"/>
        <v>410.77302374497958</v>
      </c>
      <c r="O1907" s="78">
        <f t="shared" si="149"/>
        <v>0.17577997990038843</v>
      </c>
    </row>
    <row r="1908" spans="2:15" x14ac:dyDescent="0.2">
      <c r="B1908" s="81">
        <v>41675</v>
      </c>
      <c r="C1908" s="24" t="s">
        <v>126</v>
      </c>
      <c r="D1908" s="25">
        <v>8</v>
      </c>
      <c r="E1908" s="25">
        <v>4</v>
      </c>
      <c r="F1908" s="28" t="s">
        <v>1515</v>
      </c>
      <c r="G1908" s="87">
        <v>4.5999999999999996</v>
      </c>
      <c r="H1908" s="65">
        <v>31</v>
      </c>
      <c r="I1908" s="27">
        <f t="shared" si="152"/>
        <v>1.1000000000000001</v>
      </c>
      <c r="J1908" s="42"/>
      <c r="K1908" s="64"/>
      <c r="L1908" s="6">
        <f t="shared" si="150"/>
        <v>2337.9589755088023</v>
      </c>
      <c r="M1908" s="6">
        <f t="shared" si="151"/>
        <v>2747.6319992537819</v>
      </c>
      <c r="N1908" s="74">
        <f t="shared" si="148"/>
        <v>409.67302374497967</v>
      </c>
      <c r="O1908" s="78">
        <f t="shared" si="149"/>
        <v>0.17522678029704258</v>
      </c>
    </row>
    <row r="1909" spans="2:15" x14ac:dyDescent="0.2">
      <c r="B1909" s="81">
        <v>41675</v>
      </c>
      <c r="C1909" s="24" t="s">
        <v>126</v>
      </c>
      <c r="D1909" s="25">
        <v>8</v>
      </c>
      <c r="E1909" s="25">
        <v>6</v>
      </c>
      <c r="F1909" s="28" t="s">
        <v>1516</v>
      </c>
      <c r="G1909" s="87">
        <v>4.8</v>
      </c>
      <c r="H1909" s="65">
        <v>17</v>
      </c>
      <c r="I1909" s="27">
        <f t="shared" si="152"/>
        <v>1</v>
      </c>
      <c r="J1909" s="42"/>
      <c r="K1909" s="64"/>
      <c r="L1909" s="6">
        <f t="shared" si="150"/>
        <v>2338.9589755088023</v>
      </c>
      <c r="M1909" s="6">
        <f t="shared" si="151"/>
        <v>2747.6319992537819</v>
      </c>
      <c r="N1909" s="74">
        <f t="shared" si="148"/>
        <v>408.67302374497967</v>
      </c>
      <c r="O1909" s="78">
        <f t="shared" si="149"/>
        <v>0.1747243230959532</v>
      </c>
    </row>
    <row r="1910" spans="2:15" x14ac:dyDescent="0.2">
      <c r="B1910" s="81">
        <v>41675</v>
      </c>
      <c r="C1910" s="24" t="s">
        <v>24</v>
      </c>
      <c r="D1910" s="25">
        <v>6</v>
      </c>
      <c r="E1910" s="25">
        <v>5</v>
      </c>
      <c r="F1910" s="28" t="s">
        <v>1517</v>
      </c>
      <c r="G1910" s="87">
        <v>5.2</v>
      </c>
      <c r="H1910" s="65">
        <v>14</v>
      </c>
      <c r="I1910" s="27">
        <f t="shared" si="152"/>
        <v>1</v>
      </c>
      <c r="J1910" s="42"/>
      <c r="K1910" s="64"/>
      <c r="L1910" s="6">
        <f t="shared" si="150"/>
        <v>2339.9589755088023</v>
      </c>
      <c r="M1910" s="6">
        <f t="shared" si="151"/>
        <v>2747.6319992537819</v>
      </c>
      <c r="N1910" s="74">
        <f t="shared" si="148"/>
        <v>407.67302374497967</v>
      </c>
      <c r="O1910" s="78">
        <f t="shared" si="149"/>
        <v>0.17422229535299225</v>
      </c>
    </row>
    <row r="1911" spans="2:15" x14ac:dyDescent="0.2">
      <c r="B1911" s="81">
        <v>41675</v>
      </c>
      <c r="C1911" s="24" t="s">
        <v>24</v>
      </c>
      <c r="D1911" s="25">
        <v>6</v>
      </c>
      <c r="E1911" s="25">
        <v>3</v>
      </c>
      <c r="F1911" s="28" t="s">
        <v>1518</v>
      </c>
      <c r="G1911" s="87">
        <v>6</v>
      </c>
      <c r="H1911" s="65">
        <v>12</v>
      </c>
      <c r="I1911" s="27">
        <f t="shared" si="152"/>
        <v>0.8</v>
      </c>
      <c r="J1911" s="42"/>
      <c r="K1911" s="64"/>
      <c r="L1911" s="6">
        <f t="shared" si="150"/>
        <v>2340.7589755088025</v>
      </c>
      <c r="M1911" s="6">
        <f t="shared" si="151"/>
        <v>2747.6319992537819</v>
      </c>
      <c r="N1911" s="74">
        <f t="shared" si="148"/>
        <v>406.87302374497949</v>
      </c>
      <c r="O1911" s="78">
        <f t="shared" si="149"/>
        <v>0.1738209819986011</v>
      </c>
    </row>
    <row r="1912" spans="2:15" x14ac:dyDescent="0.2">
      <c r="B1912" s="81">
        <v>41675</v>
      </c>
      <c r="C1912" s="24" t="s">
        <v>24</v>
      </c>
      <c r="D1912" s="25">
        <v>8</v>
      </c>
      <c r="E1912" s="25">
        <v>1</v>
      </c>
      <c r="F1912" s="28" t="s">
        <v>1519</v>
      </c>
      <c r="G1912" s="87">
        <v>3.5</v>
      </c>
      <c r="H1912" s="65">
        <v>3.5</v>
      </c>
      <c r="I1912" s="27">
        <f t="shared" si="152"/>
        <v>1.4</v>
      </c>
      <c r="J1912" s="42"/>
      <c r="K1912" s="64"/>
      <c r="L1912" s="6">
        <f t="shared" si="150"/>
        <v>2342.1589755088025</v>
      </c>
      <c r="M1912" s="6">
        <f t="shared" si="151"/>
        <v>2747.6319992537819</v>
      </c>
      <c r="N1912" s="74">
        <f t="shared" si="148"/>
        <v>405.4730237449794</v>
      </c>
      <c r="O1912" s="78">
        <f t="shared" si="149"/>
        <v>0.1731193433002966</v>
      </c>
    </row>
    <row r="1913" spans="2:15" x14ac:dyDescent="0.2">
      <c r="B1913" s="81">
        <v>41678</v>
      </c>
      <c r="C1913" s="24" t="s">
        <v>126</v>
      </c>
      <c r="D1913" s="25">
        <v>4</v>
      </c>
      <c r="E1913" s="25">
        <v>4</v>
      </c>
      <c r="F1913" s="28" t="s">
        <v>1520</v>
      </c>
      <c r="G1913" s="87">
        <v>2.9</v>
      </c>
      <c r="H1913" s="65">
        <v>7.58</v>
      </c>
      <c r="I1913" s="27">
        <f t="shared" si="152"/>
        <v>1.7</v>
      </c>
      <c r="J1913" s="42">
        <v>1</v>
      </c>
      <c r="K1913" s="64">
        <f>I1913*H1913</f>
        <v>12.885999999999999</v>
      </c>
      <c r="L1913" s="6">
        <f t="shared" si="150"/>
        <v>2343.8589755088024</v>
      </c>
      <c r="M1913" s="6">
        <f t="shared" si="151"/>
        <v>2760.5179992537819</v>
      </c>
      <c r="N1913" s="74">
        <f t="shared" si="148"/>
        <v>416.65902374497955</v>
      </c>
      <c r="O1913" s="78">
        <f t="shared" si="149"/>
        <v>0.17776625133964455</v>
      </c>
    </row>
    <row r="1914" spans="2:15" x14ac:dyDescent="0.2">
      <c r="B1914" s="81">
        <v>41678</v>
      </c>
      <c r="C1914" s="24" t="s">
        <v>126</v>
      </c>
      <c r="D1914" s="25">
        <v>4</v>
      </c>
      <c r="E1914" s="25">
        <v>9</v>
      </c>
      <c r="F1914" s="28" t="s">
        <v>1521</v>
      </c>
      <c r="G1914" s="87">
        <v>3.8</v>
      </c>
      <c r="H1914" s="65">
        <v>3.9</v>
      </c>
      <c r="I1914" s="27">
        <f t="shared" si="152"/>
        <v>1.3</v>
      </c>
      <c r="J1914" s="42"/>
      <c r="K1914" s="64"/>
      <c r="L1914" s="6">
        <f t="shared" si="150"/>
        <v>2345.1589755088025</v>
      </c>
      <c r="M1914" s="6">
        <f t="shared" si="151"/>
        <v>2760.5179992537819</v>
      </c>
      <c r="N1914" s="74">
        <f t="shared" si="148"/>
        <v>415.35902374497937</v>
      </c>
      <c r="O1914" s="78">
        <f t="shared" si="149"/>
        <v>0.17711337614323722</v>
      </c>
    </row>
    <row r="1915" spans="2:15" x14ac:dyDescent="0.2">
      <c r="B1915" s="81">
        <v>41678</v>
      </c>
      <c r="C1915" s="24" t="s">
        <v>242</v>
      </c>
      <c r="D1915" s="25">
        <v>3</v>
      </c>
      <c r="E1915" s="25">
        <v>5</v>
      </c>
      <c r="F1915" s="28" t="s">
        <v>1522</v>
      </c>
      <c r="G1915" s="87">
        <v>5</v>
      </c>
      <c r="H1915" s="65">
        <v>7</v>
      </c>
      <c r="I1915" s="27">
        <f t="shared" si="152"/>
        <v>1</v>
      </c>
      <c r="J1915" s="42"/>
      <c r="K1915" s="64"/>
      <c r="L1915" s="6">
        <f t="shared" si="150"/>
        <v>2346.1589755088025</v>
      </c>
      <c r="M1915" s="6">
        <f t="shared" si="151"/>
        <v>2760.5179992537819</v>
      </c>
      <c r="N1915" s="74">
        <f t="shared" si="148"/>
        <v>414.35902374497937</v>
      </c>
      <c r="O1915" s="78">
        <f t="shared" si="149"/>
        <v>0.17661165678473212</v>
      </c>
    </row>
    <row r="1916" spans="2:15" x14ac:dyDescent="0.2">
      <c r="B1916" s="81">
        <v>41678</v>
      </c>
      <c r="C1916" s="24" t="s">
        <v>242</v>
      </c>
      <c r="D1916" s="25">
        <v>4</v>
      </c>
      <c r="E1916" s="25">
        <v>11</v>
      </c>
      <c r="F1916" s="28" t="s">
        <v>1523</v>
      </c>
      <c r="G1916" s="87">
        <v>4.3</v>
      </c>
      <c r="H1916" s="65">
        <v>17</v>
      </c>
      <c r="I1916" s="27">
        <f t="shared" si="152"/>
        <v>1.2</v>
      </c>
      <c r="J1916" s="42"/>
      <c r="K1916" s="64"/>
      <c r="L1916" s="6">
        <f t="shared" si="150"/>
        <v>2347.3589755088024</v>
      </c>
      <c r="M1916" s="6">
        <f t="shared" si="151"/>
        <v>2760.5179992537819</v>
      </c>
      <c r="N1916" s="74">
        <f t="shared" si="148"/>
        <v>413.15902374497955</v>
      </c>
      <c r="O1916" s="78">
        <f t="shared" si="149"/>
        <v>0.17601015782233528</v>
      </c>
    </row>
    <row r="1917" spans="2:15" x14ac:dyDescent="0.2">
      <c r="B1917" s="81">
        <v>41678</v>
      </c>
      <c r="C1917" s="24" t="s">
        <v>242</v>
      </c>
      <c r="D1917" s="25">
        <v>4</v>
      </c>
      <c r="E1917" s="25">
        <v>6</v>
      </c>
      <c r="F1917" s="28" t="s">
        <v>1524</v>
      </c>
      <c r="G1917" s="87">
        <v>5.5</v>
      </c>
      <c r="H1917" s="65">
        <v>10</v>
      </c>
      <c r="I1917" s="27">
        <f t="shared" si="152"/>
        <v>0.9</v>
      </c>
      <c r="J1917" s="42"/>
      <c r="K1917" s="64"/>
      <c r="L1917" s="6">
        <f t="shared" si="150"/>
        <v>2348.2589755088025</v>
      </c>
      <c r="M1917" s="6">
        <f t="shared" si="151"/>
        <v>2760.5179992537819</v>
      </c>
      <c r="N1917" s="74">
        <f t="shared" si="148"/>
        <v>412.25902374497946</v>
      </c>
      <c r="O1917" s="78">
        <f t="shared" si="149"/>
        <v>0.17555943703170745</v>
      </c>
    </row>
    <row r="1918" spans="2:15" x14ac:dyDescent="0.2">
      <c r="B1918" s="81">
        <v>41678</v>
      </c>
      <c r="C1918" s="24" t="s">
        <v>30</v>
      </c>
      <c r="D1918" s="25">
        <v>3</v>
      </c>
      <c r="E1918" s="25">
        <v>7</v>
      </c>
      <c r="F1918" s="28" t="s">
        <v>1088</v>
      </c>
      <c r="G1918" s="87">
        <v>3.5</v>
      </c>
      <c r="H1918" s="65">
        <v>5.5</v>
      </c>
      <c r="I1918" s="27">
        <f t="shared" si="152"/>
        <v>1.4</v>
      </c>
      <c r="J1918" s="42">
        <v>2</v>
      </c>
      <c r="K1918" s="64"/>
      <c r="L1918" s="6">
        <f t="shared" si="150"/>
        <v>2349.6589755088025</v>
      </c>
      <c r="M1918" s="6">
        <f t="shared" si="151"/>
        <v>2760.5179992537819</v>
      </c>
      <c r="N1918" s="74">
        <f t="shared" si="148"/>
        <v>410.85902374497937</v>
      </c>
      <c r="O1918" s="78">
        <f t="shared" si="149"/>
        <v>0.17485900210519301</v>
      </c>
    </row>
    <row r="1919" spans="2:15" x14ac:dyDescent="0.2">
      <c r="B1919" s="81">
        <v>41678</v>
      </c>
      <c r="C1919" s="24" t="s">
        <v>30</v>
      </c>
      <c r="D1919" s="25">
        <v>3</v>
      </c>
      <c r="E1919" s="25">
        <v>3</v>
      </c>
      <c r="F1919" s="28" t="s">
        <v>1525</v>
      </c>
      <c r="G1919" s="87">
        <v>5.4</v>
      </c>
      <c r="H1919" s="65">
        <v>13</v>
      </c>
      <c r="I1919" s="27">
        <f t="shared" si="152"/>
        <v>0.9</v>
      </c>
      <c r="J1919" s="42">
        <v>1</v>
      </c>
      <c r="K1919" s="64">
        <f>I1919*H1919</f>
        <v>11.700000000000001</v>
      </c>
      <c r="L1919" s="6">
        <f t="shared" si="150"/>
        <v>2350.5589755088026</v>
      </c>
      <c r="M1919" s="6">
        <f t="shared" si="151"/>
        <v>2772.2179992537817</v>
      </c>
      <c r="N1919" s="74">
        <f t="shared" si="148"/>
        <v>421.65902374497909</v>
      </c>
      <c r="O1919" s="78">
        <f t="shared" si="149"/>
        <v>0.17938670254112926</v>
      </c>
    </row>
    <row r="1920" spans="2:15" x14ac:dyDescent="0.2">
      <c r="B1920" s="81">
        <v>41678</v>
      </c>
      <c r="C1920" s="24" t="s">
        <v>30</v>
      </c>
      <c r="D1920" s="25">
        <v>3</v>
      </c>
      <c r="E1920" s="25">
        <v>1</v>
      </c>
      <c r="F1920" s="28" t="s">
        <v>1526</v>
      </c>
      <c r="G1920" s="87">
        <v>5.5</v>
      </c>
      <c r="H1920" s="65">
        <v>9</v>
      </c>
      <c r="I1920" s="27">
        <f t="shared" si="152"/>
        <v>0.9</v>
      </c>
      <c r="J1920" s="42"/>
      <c r="K1920" s="64"/>
      <c r="L1920" s="6">
        <f t="shared" si="150"/>
        <v>2351.4589755088027</v>
      </c>
      <c r="M1920" s="6">
        <f t="shared" si="151"/>
        <v>2772.2179992537817</v>
      </c>
      <c r="N1920" s="74">
        <f t="shared" si="148"/>
        <v>420.759023744979</v>
      </c>
      <c r="O1920" s="78">
        <f t="shared" si="149"/>
        <v>0.17893530277471084</v>
      </c>
    </row>
    <row r="1921" spans="2:15" x14ac:dyDescent="0.2">
      <c r="B1921" s="81">
        <v>41678</v>
      </c>
      <c r="C1921" s="24" t="s">
        <v>126</v>
      </c>
      <c r="D1921" s="25">
        <v>9</v>
      </c>
      <c r="E1921" s="25">
        <v>7</v>
      </c>
      <c r="F1921" s="28" t="s">
        <v>985</v>
      </c>
      <c r="G1921" s="87">
        <v>4.3</v>
      </c>
      <c r="H1921" s="65">
        <v>6</v>
      </c>
      <c r="I1921" s="27">
        <f t="shared" si="152"/>
        <v>1.2</v>
      </c>
      <c r="J1921" s="42">
        <v>1</v>
      </c>
      <c r="K1921" s="64">
        <f>I1921*H1921</f>
        <v>7.1999999999999993</v>
      </c>
      <c r="L1921" s="6">
        <f t="shared" si="150"/>
        <v>2352.6589755088025</v>
      </c>
      <c r="M1921" s="6">
        <f t="shared" si="151"/>
        <v>2779.4179992537815</v>
      </c>
      <c r="N1921" s="74">
        <f t="shared" si="148"/>
        <v>426.759023744979</v>
      </c>
      <c r="O1921" s="78">
        <f t="shared" si="149"/>
        <v>0.18139434069601401</v>
      </c>
    </row>
    <row r="1922" spans="2:15" x14ac:dyDescent="0.2">
      <c r="B1922" s="81">
        <v>41678</v>
      </c>
      <c r="C1922" s="24" t="s">
        <v>126</v>
      </c>
      <c r="D1922" s="25">
        <v>9</v>
      </c>
      <c r="E1922" s="25">
        <v>1</v>
      </c>
      <c r="F1922" s="28" t="s">
        <v>76</v>
      </c>
      <c r="G1922" s="87">
        <v>5.4</v>
      </c>
      <c r="H1922" s="65">
        <v>7</v>
      </c>
      <c r="I1922" s="27">
        <f t="shared" si="152"/>
        <v>0.9</v>
      </c>
      <c r="J1922" s="42"/>
      <c r="K1922" s="64"/>
      <c r="L1922" s="6">
        <f t="shared" si="150"/>
        <v>2353.5589755088026</v>
      </c>
      <c r="M1922" s="6">
        <f t="shared" si="151"/>
        <v>2779.4179992537815</v>
      </c>
      <c r="N1922" s="74">
        <f t="shared" si="148"/>
        <v>425.85902374497891</v>
      </c>
      <c r="O1922" s="78">
        <f t="shared" si="149"/>
        <v>0.18094257597811622</v>
      </c>
    </row>
    <row r="1923" spans="2:15" x14ac:dyDescent="0.2">
      <c r="B1923" s="81">
        <v>41678</v>
      </c>
      <c r="C1923" s="24" t="s">
        <v>242</v>
      </c>
      <c r="D1923" s="25">
        <v>5</v>
      </c>
      <c r="E1923" s="25">
        <v>11</v>
      </c>
      <c r="F1923" s="28" t="s">
        <v>1142</v>
      </c>
      <c r="G1923" s="87">
        <v>5.9</v>
      </c>
      <c r="H1923" s="65">
        <v>13</v>
      </c>
      <c r="I1923" s="27">
        <f t="shared" si="152"/>
        <v>0.8</v>
      </c>
      <c r="J1923" s="42"/>
      <c r="K1923" s="64"/>
      <c r="L1923" s="6">
        <f t="shared" si="150"/>
        <v>2354.3589755088028</v>
      </c>
      <c r="M1923" s="6">
        <f t="shared" si="151"/>
        <v>2779.4179992537815</v>
      </c>
      <c r="N1923" s="74">
        <f t="shared" si="148"/>
        <v>425.05902374497873</v>
      </c>
      <c r="O1923" s="78">
        <f t="shared" si="149"/>
        <v>0.18054129729860707</v>
      </c>
    </row>
    <row r="1924" spans="2:15" x14ac:dyDescent="0.2">
      <c r="B1924" s="81">
        <v>41678</v>
      </c>
      <c r="C1924" s="24" t="s">
        <v>30</v>
      </c>
      <c r="D1924" s="25">
        <v>4</v>
      </c>
      <c r="E1924" s="25">
        <v>9</v>
      </c>
      <c r="F1924" s="28" t="s">
        <v>144</v>
      </c>
      <c r="G1924" s="87">
        <v>3.1</v>
      </c>
      <c r="H1924" s="65">
        <v>6</v>
      </c>
      <c r="I1924" s="27">
        <f t="shared" si="152"/>
        <v>1.6</v>
      </c>
      <c r="J1924" s="42">
        <v>1</v>
      </c>
      <c r="K1924" s="64">
        <f>I1924*H1924</f>
        <v>9.6000000000000014</v>
      </c>
      <c r="L1924" s="6">
        <f t="shared" si="150"/>
        <v>2355.9589755088027</v>
      </c>
      <c r="M1924" s="6">
        <f t="shared" si="151"/>
        <v>2789.0179992537815</v>
      </c>
      <c r="N1924" s="74">
        <f t="shared" ref="N1924:N1987" si="153">M1924-L1924</f>
        <v>433.05902374497873</v>
      </c>
      <c r="O1924" s="78">
        <f t="shared" ref="O1924:O1987" si="154">N1924/L1924</f>
        <v>0.18381433133887803</v>
      </c>
    </row>
    <row r="1925" spans="2:15" x14ac:dyDescent="0.2">
      <c r="B1925" s="81">
        <v>41678</v>
      </c>
      <c r="C1925" s="24" t="s">
        <v>30</v>
      </c>
      <c r="D1925" s="25">
        <v>4</v>
      </c>
      <c r="E1925" s="25">
        <v>2</v>
      </c>
      <c r="F1925" s="28" t="s">
        <v>1210</v>
      </c>
      <c r="G1925" s="87">
        <v>3.3</v>
      </c>
      <c r="H1925" s="65">
        <v>8.5</v>
      </c>
      <c r="I1925" s="27">
        <f t="shared" si="152"/>
        <v>1.5</v>
      </c>
      <c r="J1925" s="42"/>
      <c r="K1925" s="64"/>
      <c r="L1925" s="6">
        <f t="shared" ref="L1925:L1988" si="155">L1924+I1925</f>
        <v>2357.4589755088027</v>
      </c>
      <c r="M1925" s="6">
        <f t="shared" ref="M1925:M1988" si="156">M1924+K1925</f>
        <v>2789.0179992537815</v>
      </c>
      <c r="N1925" s="74">
        <f t="shared" si="153"/>
        <v>431.55902374497873</v>
      </c>
      <c r="O1925" s="78">
        <f t="shared" si="154"/>
        <v>0.18306109596322317</v>
      </c>
    </row>
    <row r="1926" spans="2:15" x14ac:dyDescent="0.2">
      <c r="B1926" s="81">
        <v>41678</v>
      </c>
      <c r="C1926" s="24" t="s">
        <v>242</v>
      </c>
      <c r="D1926" s="25">
        <v>6</v>
      </c>
      <c r="E1926" s="25">
        <v>2</v>
      </c>
      <c r="F1926" s="28" t="s">
        <v>1527</v>
      </c>
      <c r="G1926" s="87">
        <v>3.9</v>
      </c>
      <c r="H1926" s="65">
        <v>7.5</v>
      </c>
      <c r="I1926" s="27">
        <f t="shared" si="152"/>
        <v>1.3</v>
      </c>
      <c r="J1926" s="42"/>
      <c r="K1926" s="64"/>
      <c r="L1926" s="6">
        <f t="shared" si="155"/>
        <v>2358.7589755088029</v>
      </c>
      <c r="M1926" s="6">
        <f t="shared" si="156"/>
        <v>2789.0179992537815</v>
      </c>
      <c r="N1926" s="74">
        <f t="shared" si="153"/>
        <v>430.25902374497855</v>
      </c>
      <c r="O1926" s="78">
        <f t="shared" si="154"/>
        <v>0.18240906689169811</v>
      </c>
    </row>
    <row r="1927" spans="2:15" x14ac:dyDescent="0.2">
      <c r="B1927" s="81">
        <v>41678</v>
      </c>
      <c r="C1927" s="24" t="s">
        <v>242</v>
      </c>
      <c r="D1927" s="25">
        <v>7</v>
      </c>
      <c r="E1927" s="25">
        <v>7</v>
      </c>
      <c r="F1927" s="28" t="s">
        <v>838</v>
      </c>
      <c r="G1927" s="87">
        <v>2.8</v>
      </c>
      <c r="H1927" s="65">
        <v>3.6</v>
      </c>
      <c r="I1927" s="27">
        <f t="shared" si="152"/>
        <v>1.8</v>
      </c>
      <c r="J1927" s="42">
        <v>1</v>
      </c>
      <c r="K1927" s="64">
        <v>3.24</v>
      </c>
      <c r="L1927" s="6">
        <f t="shared" si="155"/>
        <v>2360.5589755088031</v>
      </c>
      <c r="M1927" s="6">
        <f t="shared" si="156"/>
        <v>2792.2579992537812</v>
      </c>
      <c r="N1927" s="74">
        <f t="shared" si="153"/>
        <v>431.69902374497815</v>
      </c>
      <c r="O1927" s="78">
        <f t="shared" si="154"/>
        <v>0.1828799992814957</v>
      </c>
    </row>
    <row r="1928" spans="2:15" x14ac:dyDescent="0.2">
      <c r="B1928" s="81">
        <v>41678</v>
      </c>
      <c r="C1928" s="24" t="s">
        <v>242</v>
      </c>
      <c r="D1928" s="25">
        <v>7</v>
      </c>
      <c r="E1928" s="25">
        <v>3</v>
      </c>
      <c r="F1928" s="28" t="s">
        <v>1528</v>
      </c>
      <c r="G1928" s="87">
        <v>5.2</v>
      </c>
      <c r="H1928" s="65">
        <v>8</v>
      </c>
      <c r="I1928" s="27">
        <f t="shared" si="152"/>
        <v>1</v>
      </c>
      <c r="J1928" s="42">
        <v>3</v>
      </c>
      <c r="K1928" s="64"/>
      <c r="L1928" s="6">
        <f t="shared" si="155"/>
        <v>2361.5589755088031</v>
      </c>
      <c r="M1928" s="6">
        <f t="shared" si="156"/>
        <v>2792.2579992537812</v>
      </c>
      <c r="N1928" s="74">
        <f t="shared" si="153"/>
        <v>430.69902374497815</v>
      </c>
      <c r="O1928" s="78">
        <f t="shared" si="154"/>
        <v>0.18237910982180028</v>
      </c>
    </row>
    <row r="1929" spans="2:15" x14ac:dyDescent="0.2">
      <c r="B1929" s="81">
        <v>41678</v>
      </c>
      <c r="C1929" s="24" t="s">
        <v>30</v>
      </c>
      <c r="D1929" s="25">
        <v>6</v>
      </c>
      <c r="E1929" s="25">
        <v>1</v>
      </c>
      <c r="F1929" s="28" t="s">
        <v>1529</v>
      </c>
      <c r="G1929" s="87">
        <v>5.4</v>
      </c>
      <c r="H1929" s="65">
        <v>15</v>
      </c>
      <c r="I1929" s="27">
        <f t="shared" si="152"/>
        <v>0.9</v>
      </c>
      <c r="J1929" s="42"/>
      <c r="K1929" s="64"/>
      <c r="L1929" s="6">
        <f t="shared" si="155"/>
        <v>2362.4589755088032</v>
      </c>
      <c r="M1929" s="6">
        <f t="shared" si="156"/>
        <v>2792.2579992537812</v>
      </c>
      <c r="N1929" s="74">
        <f t="shared" si="153"/>
        <v>429.79902374497806</v>
      </c>
      <c r="O1929" s="78">
        <f t="shared" si="154"/>
        <v>0.18192867186293135</v>
      </c>
    </row>
    <row r="1930" spans="2:15" x14ac:dyDescent="0.2">
      <c r="B1930" s="81">
        <v>41678</v>
      </c>
      <c r="C1930" s="24" t="s">
        <v>242</v>
      </c>
      <c r="D1930" s="25">
        <v>8</v>
      </c>
      <c r="E1930" s="25">
        <v>10</v>
      </c>
      <c r="F1930" s="28" t="s">
        <v>1329</v>
      </c>
      <c r="G1930" s="87">
        <v>4.0999999999999996</v>
      </c>
      <c r="H1930" s="65">
        <v>7</v>
      </c>
      <c r="I1930" s="27">
        <f t="shared" si="152"/>
        <v>1.2</v>
      </c>
      <c r="J1930" s="42">
        <v>2</v>
      </c>
      <c r="K1930" s="64"/>
      <c r="L1930" s="6">
        <f t="shared" si="155"/>
        <v>2363.658975508803</v>
      </c>
      <c r="M1930" s="6">
        <f t="shared" si="156"/>
        <v>2792.2579992537812</v>
      </c>
      <c r="N1930" s="74">
        <f t="shared" si="153"/>
        <v>428.59902374497824</v>
      </c>
      <c r="O1930" s="78">
        <f t="shared" si="154"/>
        <v>0.18132862150840423</v>
      </c>
    </row>
    <row r="1931" spans="2:15" x14ac:dyDescent="0.2">
      <c r="B1931" s="81">
        <v>41678</v>
      </c>
      <c r="C1931" s="24" t="s">
        <v>30</v>
      </c>
      <c r="D1931" s="25">
        <v>7</v>
      </c>
      <c r="E1931" s="25">
        <v>3</v>
      </c>
      <c r="F1931" s="28" t="s">
        <v>1486</v>
      </c>
      <c r="G1931" s="87">
        <v>5.7</v>
      </c>
      <c r="H1931" s="65">
        <v>7.5</v>
      </c>
      <c r="I1931" s="27">
        <f t="shared" si="152"/>
        <v>0.9</v>
      </c>
      <c r="J1931" s="42">
        <v>2</v>
      </c>
      <c r="K1931" s="64"/>
      <c r="L1931" s="6">
        <f t="shared" si="155"/>
        <v>2364.5589755088031</v>
      </c>
      <c r="M1931" s="6">
        <f t="shared" si="156"/>
        <v>2792.2579992537812</v>
      </c>
      <c r="N1931" s="74">
        <f t="shared" si="153"/>
        <v>427.69902374497815</v>
      </c>
      <c r="O1931" s="78">
        <f t="shared" si="154"/>
        <v>0.18087898342774317</v>
      </c>
    </row>
    <row r="1932" spans="2:15" x14ac:dyDescent="0.2">
      <c r="B1932" s="81">
        <v>41678</v>
      </c>
      <c r="C1932" s="24" t="s">
        <v>24</v>
      </c>
      <c r="D1932" s="25">
        <v>4</v>
      </c>
      <c r="E1932" s="25">
        <v>9</v>
      </c>
      <c r="F1932" s="28" t="s">
        <v>1530</v>
      </c>
      <c r="G1932" s="87">
        <v>2.9</v>
      </c>
      <c r="H1932" s="65">
        <v>5.5</v>
      </c>
      <c r="I1932" s="27">
        <f t="shared" si="152"/>
        <v>1.7</v>
      </c>
      <c r="J1932" s="42">
        <v>1</v>
      </c>
      <c r="K1932" s="64">
        <f>I1932*H1932</f>
        <v>9.35</v>
      </c>
      <c r="L1932" s="6">
        <f t="shared" si="155"/>
        <v>2366.2589755088029</v>
      </c>
      <c r="M1932" s="6">
        <f t="shared" si="156"/>
        <v>2801.6079992537811</v>
      </c>
      <c r="N1932" s="74">
        <f t="shared" si="153"/>
        <v>435.34902374497824</v>
      </c>
      <c r="O1932" s="78">
        <f t="shared" si="154"/>
        <v>0.18398198517191791</v>
      </c>
    </row>
    <row r="1933" spans="2:15" x14ac:dyDescent="0.2">
      <c r="B1933" s="81">
        <v>41678</v>
      </c>
      <c r="C1933" s="24" t="s">
        <v>30</v>
      </c>
      <c r="D1933" s="25">
        <v>8</v>
      </c>
      <c r="E1933" s="25">
        <v>4</v>
      </c>
      <c r="F1933" s="28" t="s">
        <v>1531</v>
      </c>
      <c r="G1933" s="87">
        <v>3.3</v>
      </c>
      <c r="H1933" s="65">
        <v>3.6</v>
      </c>
      <c r="I1933" s="27">
        <f t="shared" si="152"/>
        <v>1.5</v>
      </c>
      <c r="J1933" s="42">
        <v>2</v>
      </c>
      <c r="K1933" s="64"/>
      <c r="L1933" s="6">
        <f t="shared" si="155"/>
        <v>2367.7589755088029</v>
      </c>
      <c r="M1933" s="6">
        <f t="shared" si="156"/>
        <v>2801.6079992537811</v>
      </c>
      <c r="N1933" s="74">
        <f t="shared" si="153"/>
        <v>433.84902374497824</v>
      </c>
      <c r="O1933" s="78">
        <f t="shared" si="154"/>
        <v>0.18323192023873516</v>
      </c>
    </row>
    <row r="1934" spans="2:15" x14ac:dyDescent="0.2">
      <c r="B1934" s="81">
        <v>41678</v>
      </c>
      <c r="C1934" s="24" t="s">
        <v>24</v>
      </c>
      <c r="D1934" s="25">
        <v>5</v>
      </c>
      <c r="E1934" s="25">
        <v>2</v>
      </c>
      <c r="F1934" s="28" t="s">
        <v>1532</v>
      </c>
      <c r="G1934" s="87">
        <v>2.2000000000000002</v>
      </c>
      <c r="H1934" s="65">
        <v>2.2000000000000002</v>
      </c>
      <c r="I1934" s="27">
        <f t="shared" si="152"/>
        <v>2.2999999999999998</v>
      </c>
      <c r="J1934" s="42">
        <v>1</v>
      </c>
      <c r="K1934" s="64">
        <f>I1934*H1934</f>
        <v>5.0599999999999996</v>
      </c>
      <c r="L1934" s="6">
        <f t="shared" si="155"/>
        <v>2370.0589755088031</v>
      </c>
      <c r="M1934" s="6">
        <f t="shared" si="156"/>
        <v>2806.6679992537811</v>
      </c>
      <c r="N1934" s="74">
        <f t="shared" si="153"/>
        <v>436.609023744978</v>
      </c>
      <c r="O1934" s="78">
        <f t="shared" si="154"/>
        <v>0.18421863264024768</v>
      </c>
    </row>
    <row r="1935" spans="2:15" x14ac:dyDescent="0.2">
      <c r="B1935" s="81">
        <v>41678</v>
      </c>
      <c r="C1935" s="24" t="s">
        <v>24</v>
      </c>
      <c r="D1935" s="25">
        <v>7</v>
      </c>
      <c r="E1935" s="25">
        <v>7</v>
      </c>
      <c r="F1935" s="28" t="s">
        <v>598</v>
      </c>
      <c r="G1935" s="87">
        <v>2.4</v>
      </c>
      <c r="H1935" s="65">
        <v>2.4</v>
      </c>
      <c r="I1935" s="27">
        <f t="shared" si="152"/>
        <v>2.1</v>
      </c>
      <c r="J1935" s="42"/>
      <c r="K1935" s="64"/>
      <c r="L1935" s="6">
        <f t="shared" si="155"/>
        <v>2372.158975508803</v>
      </c>
      <c r="M1935" s="6">
        <f t="shared" si="156"/>
        <v>2806.6679992537811</v>
      </c>
      <c r="N1935" s="74">
        <f t="shared" si="153"/>
        <v>434.50902374497809</v>
      </c>
      <c r="O1935" s="78">
        <f t="shared" si="154"/>
        <v>0.18317027999853194</v>
      </c>
    </row>
    <row r="1936" spans="2:15" x14ac:dyDescent="0.2">
      <c r="B1936" s="81">
        <v>41678</v>
      </c>
      <c r="C1936" s="24" t="s">
        <v>24</v>
      </c>
      <c r="D1936" s="25">
        <v>8</v>
      </c>
      <c r="E1936" s="25">
        <v>1</v>
      </c>
      <c r="F1936" s="28" t="s">
        <v>449</v>
      </c>
      <c r="G1936" s="87">
        <v>6.4</v>
      </c>
      <c r="H1936" s="65">
        <v>21</v>
      </c>
      <c r="I1936" s="27">
        <f t="shared" si="152"/>
        <v>0.8</v>
      </c>
      <c r="J1936" s="42">
        <v>3</v>
      </c>
      <c r="K1936" s="64"/>
      <c r="L1936" s="6">
        <f t="shared" si="155"/>
        <v>2372.9589755088032</v>
      </c>
      <c r="M1936" s="6">
        <f t="shared" si="156"/>
        <v>2806.6679992537811</v>
      </c>
      <c r="N1936" s="74">
        <f t="shared" si="153"/>
        <v>433.70902374497791</v>
      </c>
      <c r="O1936" s="78">
        <f t="shared" si="154"/>
        <v>0.18277139563779574</v>
      </c>
    </row>
    <row r="1937" spans="2:15" x14ac:dyDescent="0.2">
      <c r="B1937" s="81">
        <v>41682</v>
      </c>
      <c r="C1937" s="24" t="s">
        <v>293</v>
      </c>
      <c r="D1937" s="25">
        <v>5</v>
      </c>
      <c r="E1937" s="25">
        <v>5</v>
      </c>
      <c r="F1937" s="28" t="s">
        <v>1533</v>
      </c>
      <c r="G1937" s="87">
        <v>3.8</v>
      </c>
      <c r="H1937" s="65">
        <v>19</v>
      </c>
      <c r="I1937" s="27">
        <f t="shared" si="152"/>
        <v>1.3</v>
      </c>
      <c r="J1937" s="42"/>
      <c r="K1937" s="64"/>
      <c r="L1937" s="6">
        <f t="shared" si="155"/>
        <v>2374.2589755088034</v>
      </c>
      <c r="M1937" s="6">
        <f t="shared" si="156"/>
        <v>2806.6679992537811</v>
      </c>
      <c r="N1937" s="74">
        <f t="shared" si="153"/>
        <v>432.40902374497773</v>
      </c>
      <c r="O1937" s="78">
        <f t="shared" si="154"/>
        <v>0.1821237818643236</v>
      </c>
    </row>
    <row r="1938" spans="2:15" x14ac:dyDescent="0.2">
      <c r="B1938" s="81">
        <v>41682</v>
      </c>
      <c r="C1938" s="24" t="s">
        <v>293</v>
      </c>
      <c r="D1938" s="25">
        <v>5</v>
      </c>
      <c r="E1938" s="25">
        <v>1</v>
      </c>
      <c r="F1938" s="28" t="s">
        <v>1534</v>
      </c>
      <c r="G1938" s="87">
        <v>4.9000000000000004</v>
      </c>
      <c r="H1938" s="65">
        <v>6.5</v>
      </c>
      <c r="I1938" s="27">
        <f t="shared" si="152"/>
        <v>1</v>
      </c>
      <c r="J1938" s="42"/>
      <c r="K1938" s="64"/>
      <c r="L1938" s="6">
        <f t="shared" si="155"/>
        <v>2375.2589755088034</v>
      </c>
      <c r="M1938" s="6">
        <f t="shared" si="156"/>
        <v>2806.6679992537811</v>
      </c>
      <c r="N1938" s="74">
        <f t="shared" si="153"/>
        <v>431.40902374497773</v>
      </c>
      <c r="O1938" s="78">
        <f t="shared" si="154"/>
        <v>0.18162609980352384</v>
      </c>
    </row>
    <row r="1939" spans="2:15" x14ac:dyDescent="0.2">
      <c r="B1939" s="81">
        <v>41682</v>
      </c>
      <c r="C1939" s="24" t="s">
        <v>293</v>
      </c>
      <c r="D1939" s="25">
        <v>5</v>
      </c>
      <c r="E1939" s="25">
        <v>6</v>
      </c>
      <c r="F1939" s="28" t="s">
        <v>1535</v>
      </c>
      <c r="G1939" s="87">
        <v>5.0999999999999996</v>
      </c>
      <c r="H1939" s="65">
        <v>8</v>
      </c>
      <c r="I1939" s="27">
        <f t="shared" si="152"/>
        <v>1</v>
      </c>
      <c r="J1939" s="42">
        <v>2</v>
      </c>
      <c r="K1939" s="64"/>
      <c r="L1939" s="6">
        <f t="shared" si="155"/>
        <v>2376.2589755088034</v>
      </c>
      <c r="M1939" s="6">
        <f t="shared" si="156"/>
        <v>2806.6679992537811</v>
      </c>
      <c r="N1939" s="74">
        <f t="shared" si="153"/>
        <v>430.40902374497773</v>
      </c>
      <c r="O1939" s="78">
        <f t="shared" si="154"/>
        <v>0.18112883662136142</v>
      </c>
    </row>
    <row r="1940" spans="2:15" x14ac:dyDescent="0.2">
      <c r="B1940" s="81">
        <v>41682</v>
      </c>
      <c r="C1940" s="24" t="s">
        <v>293</v>
      </c>
      <c r="D1940" s="25">
        <v>7</v>
      </c>
      <c r="E1940" s="25">
        <v>4</v>
      </c>
      <c r="F1940" s="28" t="s">
        <v>1536</v>
      </c>
      <c r="G1940" s="87">
        <v>4.4000000000000004</v>
      </c>
      <c r="H1940" s="65">
        <v>7.83</v>
      </c>
      <c r="I1940" s="27">
        <f t="shared" si="152"/>
        <v>1.1000000000000001</v>
      </c>
      <c r="J1940" s="42">
        <v>1</v>
      </c>
      <c r="K1940" s="64">
        <f>I1940*H1940</f>
        <v>8.6130000000000013</v>
      </c>
      <c r="L1940" s="6">
        <f t="shared" si="155"/>
        <v>2377.3589755088033</v>
      </c>
      <c r="M1940" s="6">
        <f t="shared" si="156"/>
        <v>2815.2809992537809</v>
      </c>
      <c r="N1940" s="74">
        <f t="shared" si="153"/>
        <v>437.92202374497765</v>
      </c>
      <c r="O1940" s="78">
        <f t="shared" si="154"/>
        <v>0.18420525812735261</v>
      </c>
    </row>
    <row r="1941" spans="2:15" x14ac:dyDescent="0.2">
      <c r="B1941" s="81">
        <v>41682</v>
      </c>
      <c r="C1941" s="24" t="s">
        <v>293</v>
      </c>
      <c r="D1941" s="25">
        <v>7</v>
      </c>
      <c r="E1941" s="25">
        <v>1</v>
      </c>
      <c r="F1941" s="28" t="s">
        <v>1537</v>
      </c>
      <c r="G1941" s="87">
        <v>5.5</v>
      </c>
      <c r="H1941" s="65">
        <v>7.5</v>
      </c>
      <c r="I1941" s="27">
        <f t="shared" si="152"/>
        <v>0.9</v>
      </c>
      <c r="J1941" s="42">
        <v>2</v>
      </c>
      <c r="K1941" s="64"/>
      <c r="L1941" s="6">
        <f t="shared" si="155"/>
        <v>2378.2589755088034</v>
      </c>
      <c r="M1941" s="6">
        <f t="shared" si="156"/>
        <v>2815.2809992537809</v>
      </c>
      <c r="N1941" s="74">
        <f t="shared" si="153"/>
        <v>437.02202374497756</v>
      </c>
      <c r="O1941" s="78">
        <f t="shared" si="154"/>
        <v>0.18375712159416169</v>
      </c>
    </row>
    <row r="1942" spans="2:15" x14ac:dyDescent="0.2">
      <c r="B1942" s="81">
        <v>41682</v>
      </c>
      <c r="C1942" s="24" t="s">
        <v>293</v>
      </c>
      <c r="D1942" s="25">
        <v>7</v>
      </c>
      <c r="E1942" s="25">
        <v>7</v>
      </c>
      <c r="F1942" s="28" t="s">
        <v>129</v>
      </c>
      <c r="G1942" s="87">
        <v>5.6</v>
      </c>
      <c r="H1942" s="65">
        <v>14</v>
      </c>
      <c r="I1942" s="27">
        <f t="shared" si="152"/>
        <v>0.9</v>
      </c>
      <c r="J1942" s="42"/>
      <c r="K1942" s="64"/>
      <c r="L1942" s="6">
        <f t="shared" si="155"/>
        <v>2379.1589755088035</v>
      </c>
      <c r="M1942" s="6">
        <f t="shared" si="156"/>
        <v>2815.2809992537809</v>
      </c>
      <c r="N1942" s="74">
        <f t="shared" si="153"/>
        <v>436.12202374497747</v>
      </c>
      <c r="O1942" s="78">
        <f t="shared" si="154"/>
        <v>0.18330932410757</v>
      </c>
    </row>
    <row r="1943" spans="2:15" x14ac:dyDescent="0.2">
      <c r="B1943" s="81">
        <v>41682</v>
      </c>
      <c r="C1943" s="24" t="s">
        <v>242</v>
      </c>
      <c r="D1943" s="25">
        <v>5</v>
      </c>
      <c r="E1943" s="25">
        <v>9</v>
      </c>
      <c r="F1943" s="28" t="s">
        <v>1538</v>
      </c>
      <c r="G1943" s="87">
        <v>4.0999999999999996</v>
      </c>
      <c r="H1943" s="65">
        <v>4.0999999999999996</v>
      </c>
      <c r="I1943" s="27">
        <f t="shared" si="152"/>
        <v>1.2</v>
      </c>
      <c r="J1943" s="42">
        <v>1</v>
      </c>
      <c r="K1943" s="64">
        <f>I1943*H1943</f>
        <v>4.919999999999999</v>
      </c>
      <c r="L1943" s="6">
        <f t="shared" si="155"/>
        <v>2380.3589755088033</v>
      </c>
      <c r="M1943" s="6">
        <f t="shared" si="156"/>
        <v>2820.200999253781</v>
      </c>
      <c r="N1943" s="74">
        <f t="shared" si="153"/>
        <v>439.84202374497772</v>
      </c>
      <c r="O1943" s="78">
        <f t="shared" si="154"/>
        <v>0.18477970267109028</v>
      </c>
    </row>
    <row r="1944" spans="2:15" x14ac:dyDescent="0.2">
      <c r="B1944" s="81">
        <v>41682</v>
      </c>
      <c r="C1944" s="24" t="s">
        <v>293</v>
      </c>
      <c r="D1944" s="25">
        <v>8</v>
      </c>
      <c r="E1944" s="25">
        <v>1</v>
      </c>
      <c r="F1944" s="28" t="s">
        <v>1095</v>
      </c>
      <c r="G1944" s="87">
        <v>2.9</v>
      </c>
      <c r="H1944" s="65">
        <v>6</v>
      </c>
      <c r="I1944" s="27">
        <f t="shared" si="152"/>
        <v>1.7</v>
      </c>
      <c r="J1944" s="42"/>
      <c r="K1944" s="64"/>
      <c r="L1944" s="6">
        <f t="shared" si="155"/>
        <v>2382.0589755088031</v>
      </c>
      <c r="M1944" s="6">
        <f t="shared" si="156"/>
        <v>2820.200999253781</v>
      </c>
      <c r="N1944" s="74">
        <f t="shared" si="153"/>
        <v>438.14202374497791</v>
      </c>
      <c r="O1944" s="78">
        <f t="shared" si="154"/>
        <v>0.1839341629446398</v>
      </c>
    </row>
    <row r="1945" spans="2:15" x14ac:dyDescent="0.2">
      <c r="B1945" s="81">
        <v>41682</v>
      </c>
      <c r="C1945" s="24" t="s">
        <v>242</v>
      </c>
      <c r="D1945" s="25">
        <v>6</v>
      </c>
      <c r="E1945" s="25">
        <v>9</v>
      </c>
      <c r="F1945" s="28" t="s">
        <v>1539</v>
      </c>
      <c r="G1945" s="87">
        <v>2.6</v>
      </c>
      <c r="H1945" s="65">
        <v>8</v>
      </c>
      <c r="I1945" s="27">
        <f t="shared" si="152"/>
        <v>1.9</v>
      </c>
      <c r="J1945" s="42"/>
      <c r="K1945" s="64"/>
      <c r="L1945" s="6">
        <f t="shared" si="155"/>
        <v>2383.9589755088032</v>
      </c>
      <c r="M1945" s="6">
        <f t="shared" si="156"/>
        <v>2820.200999253781</v>
      </c>
      <c r="N1945" s="74">
        <f t="shared" si="153"/>
        <v>436.24202374497781</v>
      </c>
      <c r="O1945" s="78">
        <f t="shared" si="154"/>
        <v>0.18299057501686733</v>
      </c>
    </row>
    <row r="1946" spans="2:15" x14ac:dyDescent="0.2">
      <c r="B1946" s="81">
        <v>41682</v>
      </c>
      <c r="C1946" s="24" t="s">
        <v>242</v>
      </c>
      <c r="D1946" s="25">
        <v>6</v>
      </c>
      <c r="E1946" s="25">
        <v>7</v>
      </c>
      <c r="F1946" s="28" t="s">
        <v>1540</v>
      </c>
      <c r="G1946" s="87">
        <v>3.2</v>
      </c>
      <c r="H1946" s="65">
        <v>21</v>
      </c>
      <c r="I1946" s="27">
        <f t="shared" si="152"/>
        <v>1.6</v>
      </c>
      <c r="J1946" s="42">
        <v>2</v>
      </c>
      <c r="K1946" s="64"/>
      <c r="L1946" s="6">
        <f t="shared" si="155"/>
        <v>2385.5589755088031</v>
      </c>
      <c r="M1946" s="6">
        <f t="shared" si="156"/>
        <v>2820.200999253781</v>
      </c>
      <c r="N1946" s="74">
        <f t="shared" si="153"/>
        <v>434.64202374497791</v>
      </c>
      <c r="O1946" s="78">
        <f t="shared" si="154"/>
        <v>0.1821971404635995</v>
      </c>
    </row>
    <row r="1947" spans="2:15" x14ac:dyDescent="0.2">
      <c r="B1947" s="81">
        <v>41682</v>
      </c>
      <c r="C1947" s="24" t="s">
        <v>24</v>
      </c>
      <c r="D1947" s="25">
        <v>4</v>
      </c>
      <c r="E1947" s="25">
        <v>2</v>
      </c>
      <c r="F1947" s="28" t="s">
        <v>1541</v>
      </c>
      <c r="G1947" s="87">
        <v>1.9</v>
      </c>
      <c r="H1947" s="65">
        <v>5</v>
      </c>
      <c r="I1947" s="27">
        <f t="shared" si="152"/>
        <v>2.6</v>
      </c>
      <c r="J1947" s="42"/>
      <c r="K1947" s="64"/>
      <c r="L1947" s="6">
        <f t="shared" si="155"/>
        <v>2388.158975508803</v>
      </c>
      <c r="M1947" s="6">
        <f t="shared" si="156"/>
        <v>2820.200999253781</v>
      </c>
      <c r="N1947" s="74">
        <f t="shared" si="153"/>
        <v>432.042023744978</v>
      </c>
      <c r="O1947" s="78">
        <f t="shared" si="154"/>
        <v>0.18091007683143473</v>
      </c>
    </row>
    <row r="1948" spans="2:15" x14ac:dyDescent="0.2">
      <c r="B1948" s="81">
        <v>41682</v>
      </c>
      <c r="C1948" s="24" t="s">
        <v>293</v>
      </c>
      <c r="D1948" s="25">
        <v>10</v>
      </c>
      <c r="E1948" s="25">
        <v>16</v>
      </c>
      <c r="F1948" s="28" t="s">
        <v>1542</v>
      </c>
      <c r="G1948" s="87">
        <v>5.3</v>
      </c>
      <c r="H1948" s="65">
        <v>9.68</v>
      </c>
      <c r="I1948" s="27">
        <f t="shared" si="152"/>
        <v>0.9</v>
      </c>
      <c r="J1948" s="42">
        <v>1</v>
      </c>
      <c r="K1948" s="64">
        <f>I1948*H1948</f>
        <v>8.7119999999999997</v>
      </c>
      <c r="L1948" s="6">
        <f t="shared" si="155"/>
        <v>2389.0589755088031</v>
      </c>
      <c r="M1948" s="6">
        <f t="shared" si="156"/>
        <v>2828.912999253781</v>
      </c>
      <c r="N1948" s="74">
        <f t="shared" si="153"/>
        <v>439.85402374497789</v>
      </c>
      <c r="O1948" s="78">
        <f t="shared" si="154"/>
        <v>0.18411183158477754</v>
      </c>
    </row>
    <row r="1949" spans="2:15" x14ac:dyDescent="0.2">
      <c r="B1949" s="81">
        <v>41682</v>
      </c>
      <c r="C1949" s="24" t="s">
        <v>293</v>
      </c>
      <c r="D1949" s="25">
        <v>10</v>
      </c>
      <c r="E1949" s="25">
        <v>6</v>
      </c>
      <c r="F1949" s="28" t="s">
        <v>1543</v>
      </c>
      <c r="G1949" s="87">
        <v>5.7</v>
      </c>
      <c r="H1949" s="65">
        <v>21</v>
      </c>
      <c r="I1949" s="27">
        <f t="shared" si="152"/>
        <v>0.9</v>
      </c>
      <c r="J1949" s="42"/>
      <c r="K1949" s="64"/>
      <c r="L1949" s="6">
        <f t="shared" si="155"/>
        <v>2389.9589755088032</v>
      </c>
      <c r="M1949" s="6">
        <f t="shared" si="156"/>
        <v>2828.912999253781</v>
      </c>
      <c r="N1949" s="74">
        <f t="shared" si="153"/>
        <v>438.9540237449778</v>
      </c>
      <c r="O1949" s="78">
        <f t="shared" si="154"/>
        <v>0.18366592407785076</v>
      </c>
    </row>
    <row r="1950" spans="2:15" x14ac:dyDescent="0.2">
      <c r="B1950" s="81">
        <v>41682</v>
      </c>
      <c r="C1950" s="24" t="s">
        <v>293</v>
      </c>
      <c r="D1950" s="25">
        <v>10</v>
      </c>
      <c r="E1950" s="25">
        <v>3</v>
      </c>
      <c r="F1950" s="28" t="s">
        <v>1544</v>
      </c>
      <c r="G1950" s="87">
        <v>6</v>
      </c>
      <c r="H1950" s="65">
        <v>9</v>
      </c>
      <c r="I1950" s="27">
        <f t="shared" si="152"/>
        <v>0.8</v>
      </c>
      <c r="J1950" s="42"/>
      <c r="K1950" s="64"/>
      <c r="L1950" s="6">
        <f t="shared" si="155"/>
        <v>2390.7589755088034</v>
      </c>
      <c r="M1950" s="6">
        <f t="shared" si="156"/>
        <v>2828.912999253781</v>
      </c>
      <c r="N1950" s="74">
        <f t="shared" si="153"/>
        <v>438.15402374497762</v>
      </c>
      <c r="O1950" s="78">
        <f t="shared" si="154"/>
        <v>0.18326984369126098</v>
      </c>
    </row>
    <row r="1951" spans="2:15" x14ac:dyDescent="0.2">
      <c r="B1951" s="81">
        <v>41682</v>
      </c>
      <c r="C1951" s="24" t="s">
        <v>19</v>
      </c>
      <c r="D1951" s="25">
        <v>8</v>
      </c>
      <c r="E1951" s="25">
        <v>1</v>
      </c>
      <c r="F1951" s="28" t="s">
        <v>1545</v>
      </c>
      <c r="G1951" s="87">
        <v>3.8</v>
      </c>
      <c r="H1951" s="65">
        <v>4.2</v>
      </c>
      <c r="I1951" s="27">
        <f t="shared" si="152"/>
        <v>1.3</v>
      </c>
      <c r="J1951" s="42">
        <v>3</v>
      </c>
      <c r="K1951" s="64"/>
      <c r="L1951" s="6">
        <f t="shared" si="155"/>
        <v>2392.0589755088035</v>
      </c>
      <c r="M1951" s="6">
        <f t="shared" si="156"/>
        <v>2828.912999253781</v>
      </c>
      <c r="N1951" s="74">
        <f t="shared" si="153"/>
        <v>436.85402374497744</v>
      </c>
      <c r="O1951" s="78">
        <f t="shared" si="154"/>
        <v>0.18262677810945538</v>
      </c>
    </row>
    <row r="1952" spans="2:15" x14ac:dyDescent="0.2">
      <c r="B1952" s="81">
        <v>41682</v>
      </c>
      <c r="C1952" s="24" t="s">
        <v>19</v>
      </c>
      <c r="D1952" s="25">
        <v>8</v>
      </c>
      <c r="E1952" s="25">
        <v>6</v>
      </c>
      <c r="F1952" s="28" t="s">
        <v>1546</v>
      </c>
      <c r="G1952" s="87">
        <v>4.5999999999999996</v>
      </c>
      <c r="H1952" s="65">
        <v>6</v>
      </c>
      <c r="I1952" s="27">
        <f t="shared" si="152"/>
        <v>1.1000000000000001</v>
      </c>
      <c r="J1952" s="42"/>
      <c r="K1952" s="64"/>
      <c r="L1952" s="6">
        <f t="shared" si="155"/>
        <v>2393.1589755088035</v>
      </c>
      <c r="M1952" s="6">
        <f t="shared" si="156"/>
        <v>2828.912999253781</v>
      </c>
      <c r="N1952" s="74">
        <f t="shared" si="153"/>
        <v>435.75402374497753</v>
      </c>
      <c r="O1952" s="78">
        <f t="shared" si="154"/>
        <v>0.18208319138194026</v>
      </c>
    </row>
    <row r="1953" spans="2:15" x14ac:dyDescent="0.2">
      <c r="B1953" s="81">
        <v>41682</v>
      </c>
      <c r="C1953" s="24" t="s">
        <v>19</v>
      </c>
      <c r="D1953" s="25">
        <v>8</v>
      </c>
      <c r="E1953" s="25">
        <v>4</v>
      </c>
      <c r="F1953" s="28" t="s">
        <v>1547</v>
      </c>
      <c r="G1953" s="87">
        <v>5.6</v>
      </c>
      <c r="H1953" s="65">
        <v>7.68</v>
      </c>
      <c r="I1953" s="27">
        <f t="shared" si="152"/>
        <v>0.9</v>
      </c>
      <c r="J1953" s="42">
        <v>1</v>
      </c>
      <c r="K1953" s="64">
        <v>3.45</v>
      </c>
      <c r="L1953" s="6">
        <f t="shared" si="155"/>
        <v>2394.0589755088035</v>
      </c>
      <c r="M1953" s="6">
        <f t="shared" si="156"/>
        <v>2832.3629992537808</v>
      </c>
      <c r="N1953" s="74">
        <f t="shared" si="153"/>
        <v>438.30402374497726</v>
      </c>
      <c r="O1953" s="78">
        <f t="shared" si="154"/>
        <v>0.18307987740854445</v>
      </c>
    </row>
    <row r="1954" spans="2:15" x14ac:dyDescent="0.2">
      <c r="B1954" s="81">
        <v>41682</v>
      </c>
      <c r="C1954" s="24" t="s">
        <v>30</v>
      </c>
      <c r="D1954" s="25">
        <v>8</v>
      </c>
      <c r="E1954" s="25">
        <v>12</v>
      </c>
      <c r="F1954" s="28" t="s">
        <v>1548</v>
      </c>
      <c r="G1954" s="87">
        <v>3.2</v>
      </c>
      <c r="H1954" s="65">
        <v>11</v>
      </c>
      <c r="I1954" s="27">
        <f t="shared" si="152"/>
        <v>1.6</v>
      </c>
      <c r="J1954" s="42">
        <v>3</v>
      </c>
      <c r="K1954" s="64"/>
      <c r="L1954" s="6">
        <f t="shared" si="155"/>
        <v>2395.6589755088035</v>
      </c>
      <c r="M1954" s="6">
        <f t="shared" si="156"/>
        <v>2832.3629992537808</v>
      </c>
      <c r="N1954" s="74">
        <f t="shared" si="153"/>
        <v>436.70402374497735</v>
      </c>
      <c r="O1954" s="78">
        <f t="shared" si="154"/>
        <v>0.18228972830000886</v>
      </c>
    </row>
    <row r="1955" spans="2:15" x14ac:dyDescent="0.2">
      <c r="B1955" s="81">
        <v>41682</v>
      </c>
      <c r="C1955" s="24" t="s">
        <v>24</v>
      </c>
      <c r="D1955" s="25">
        <v>5</v>
      </c>
      <c r="E1955" s="25">
        <v>3</v>
      </c>
      <c r="F1955" s="28" t="s">
        <v>149</v>
      </c>
      <c r="G1955" s="87">
        <v>3.2</v>
      </c>
      <c r="H1955" s="65">
        <v>6.5</v>
      </c>
      <c r="I1955" s="27">
        <f t="shared" si="152"/>
        <v>1.6</v>
      </c>
      <c r="J1955" s="42">
        <v>3</v>
      </c>
      <c r="K1955" s="64"/>
      <c r="L1955" s="6">
        <f t="shared" si="155"/>
        <v>2397.2589755088034</v>
      </c>
      <c r="M1955" s="6">
        <f t="shared" si="156"/>
        <v>2832.3629992537808</v>
      </c>
      <c r="N1955" s="74">
        <f t="shared" si="153"/>
        <v>435.10402374497744</v>
      </c>
      <c r="O1955" s="78">
        <f t="shared" si="154"/>
        <v>0.18150063392822602</v>
      </c>
    </row>
    <row r="1956" spans="2:15" x14ac:dyDescent="0.2">
      <c r="B1956" s="81">
        <v>41682</v>
      </c>
      <c r="C1956" s="24" t="s">
        <v>24</v>
      </c>
      <c r="D1956" s="25">
        <v>5</v>
      </c>
      <c r="E1956" s="25">
        <v>5</v>
      </c>
      <c r="F1956" s="28" t="s">
        <v>1549</v>
      </c>
      <c r="G1956" s="87">
        <v>5.9</v>
      </c>
      <c r="H1956" s="65">
        <v>12</v>
      </c>
      <c r="I1956" s="27">
        <f t="shared" si="152"/>
        <v>0.8</v>
      </c>
      <c r="J1956" s="42"/>
      <c r="K1956" s="64"/>
      <c r="L1956" s="6">
        <f t="shared" si="155"/>
        <v>2398.0589755088035</v>
      </c>
      <c r="M1956" s="6">
        <f t="shared" si="156"/>
        <v>2832.3629992537808</v>
      </c>
      <c r="N1956" s="74">
        <f t="shared" si="153"/>
        <v>434.30402374497726</v>
      </c>
      <c r="O1956" s="78">
        <f t="shared" si="154"/>
        <v>0.18110648160887272</v>
      </c>
    </row>
    <row r="1957" spans="2:15" x14ac:dyDescent="0.2">
      <c r="B1957" s="81">
        <v>41682</v>
      </c>
      <c r="C1957" s="24" t="s">
        <v>24</v>
      </c>
      <c r="D1957" s="25">
        <v>6</v>
      </c>
      <c r="E1957" s="25">
        <v>9</v>
      </c>
      <c r="F1957" s="28" t="s">
        <v>613</v>
      </c>
      <c r="G1957" s="87">
        <v>3.3</v>
      </c>
      <c r="H1957" s="65">
        <v>8</v>
      </c>
      <c r="I1957" s="27">
        <f t="shared" si="152"/>
        <v>1.5</v>
      </c>
      <c r="J1957" s="42">
        <v>3</v>
      </c>
      <c r="K1957" s="64"/>
      <c r="L1957" s="6">
        <f t="shared" si="155"/>
        <v>2399.5589755088035</v>
      </c>
      <c r="M1957" s="6">
        <f t="shared" si="156"/>
        <v>2832.3629992537808</v>
      </c>
      <c r="N1957" s="74">
        <f t="shared" si="153"/>
        <v>432.80402374497726</v>
      </c>
      <c r="O1957" s="78">
        <f t="shared" si="154"/>
        <v>0.18036815438270498</v>
      </c>
    </row>
    <row r="1958" spans="2:15" x14ac:dyDescent="0.2">
      <c r="B1958" s="81">
        <v>41682</v>
      </c>
      <c r="C1958" s="24" t="s">
        <v>24</v>
      </c>
      <c r="D1958" s="25">
        <v>7</v>
      </c>
      <c r="E1958" s="25">
        <v>4</v>
      </c>
      <c r="F1958" s="28" t="s">
        <v>1550</v>
      </c>
      <c r="G1958" s="87">
        <v>5.2</v>
      </c>
      <c r="H1958" s="65">
        <v>10</v>
      </c>
      <c r="I1958" s="27">
        <f t="shared" si="152"/>
        <v>1</v>
      </c>
      <c r="J1958" s="42"/>
      <c r="K1958" s="64"/>
      <c r="L1958" s="6">
        <f t="shared" si="155"/>
        <v>2400.5589755088035</v>
      </c>
      <c r="M1958" s="6">
        <f t="shared" si="156"/>
        <v>2832.3629992537808</v>
      </c>
      <c r="N1958" s="74">
        <f t="shared" si="153"/>
        <v>431.80402374497726</v>
      </c>
      <c r="O1958" s="78">
        <f t="shared" si="154"/>
        <v>0.17987644883977719</v>
      </c>
    </row>
    <row r="1959" spans="2:15" x14ac:dyDescent="0.2">
      <c r="B1959" s="81">
        <v>41682</v>
      </c>
      <c r="C1959" s="24" t="s">
        <v>24</v>
      </c>
      <c r="D1959" s="25">
        <v>7</v>
      </c>
      <c r="E1959" s="25">
        <v>2</v>
      </c>
      <c r="F1959" s="28" t="s">
        <v>1129</v>
      </c>
      <c r="G1959" s="87">
        <v>5.4</v>
      </c>
      <c r="H1959" s="65">
        <v>11</v>
      </c>
      <c r="I1959" s="27">
        <f t="shared" si="152"/>
        <v>0.9</v>
      </c>
      <c r="J1959" s="42"/>
      <c r="K1959" s="64"/>
      <c r="L1959" s="6">
        <f t="shared" si="155"/>
        <v>2401.4589755088036</v>
      </c>
      <c r="M1959" s="6">
        <f t="shared" si="156"/>
        <v>2832.3629992537808</v>
      </c>
      <c r="N1959" s="74">
        <f t="shared" si="153"/>
        <v>430.90402374497717</v>
      </c>
      <c r="O1959" s="78">
        <f t="shared" si="154"/>
        <v>0.17943426397849679</v>
      </c>
    </row>
    <row r="1960" spans="2:15" x14ac:dyDescent="0.2">
      <c r="B1960" s="81">
        <v>41682</v>
      </c>
      <c r="C1960" s="24" t="s">
        <v>24</v>
      </c>
      <c r="D1960" s="25">
        <v>8</v>
      </c>
      <c r="E1960" s="25">
        <v>9</v>
      </c>
      <c r="F1960" s="28" t="s">
        <v>1551</v>
      </c>
      <c r="G1960" s="87">
        <v>3.9</v>
      </c>
      <c r="H1960" s="65">
        <v>4</v>
      </c>
      <c r="I1960" s="27">
        <f t="shared" si="152"/>
        <v>1.3</v>
      </c>
      <c r="J1960" s="42"/>
      <c r="K1960" s="64"/>
      <c r="L1960" s="6">
        <f t="shared" si="155"/>
        <v>2402.7589755088038</v>
      </c>
      <c r="M1960" s="6">
        <f t="shared" si="156"/>
        <v>2832.3629992537808</v>
      </c>
      <c r="N1960" s="74">
        <f t="shared" si="153"/>
        <v>429.60402374497698</v>
      </c>
      <c r="O1960" s="78">
        <f t="shared" si="154"/>
        <v>0.1787961373254281</v>
      </c>
    </row>
    <row r="1961" spans="2:15" x14ac:dyDescent="0.2">
      <c r="B1961" s="81">
        <v>41685</v>
      </c>
      <c r="C1961" s="24" t="s">
        <v>58</v>
      </c>
      <c r="D1961" s="25">
        <v>3</v>
      </c>
      <c r="E1961" s="25">
        <v>2</v>
      </c>
      <c r="F1961" s="28" t="s">
        <v>839</v>
      </c>
      <c r="G1961" s="87">
        <v>2.8</v>
      </c>
      <c r="H1961" s="65">
        <v>17</v>
      </c>
      <c r="I1961" s="27">
        <f t="shared" si="152"/>
        <v>1.8</v>
      </c>
      <c r="J1961" s="42"/>
      <c r="K1961" s="64"/>
      <c r="L1961" s="6">
        <f t="shared" si="155"/>
        <v>2404.558975508804</v>
      </c>
      <c r="M1961" s="6">
        <f t="shared" si="156"/>
        <v>2832.3629992537808</v>
      </c>
      <c r="N1961" s="74">
        <f t="shared" si="153"/>
        <v>427.8040237449768</v>
      </c>
      <c r="O1961" s="78">
        <f t="shared" si="154"/>
        <v>0.17791371644542575</v>
      </c>
    </row>
    <row r="1962" spans="2:15" x14ac:dyDescent="0.2">
      <c r="B1962" s="81">
        <v>41685</v>
      </c>
      <c r="C1962" s="24" t="s">
        <v>58</v>
      </c>
      <c r="D1962" s="25">
        <v>3</v>
      </c>
      <c r="E1962" s="25">
        <v>7</v>
      </c>
      <c r="F1962" s="28" t="s">
        <v>1552</v>
      </c>
      <c r="G1962" s="87">
        <v>5.4</v>
      </c>
      <c r="H1962" s="65">
        <v>19</v>
      </c>
      <c r="I1962" s="27">
        <f t="shared" ref="I1962:I2025" si="157">ROUND(5/G1962,1)</f>
        <v>0.9</v>
      </c>
      <c r="J1962" s="42">
        <v>3</v>
      </c>
      <c r="K1962" s="64"/>
      <c r="L1962" s="6">
        <f t="shared" si="155"/>
        <v>2405.4589755088041</v>
      </c>
      <c r="M1962" s="6">
        <f t="shared" si="156"/>
        <v>2832.3629992537808</v>
      </c>
      <c r="N1962" s="74">
        <f t="shared" si="153"/>
        <v>426.90402374497671</v>
      </c>
      <c r="O1962" s="78">
        <f t="shared" si="154"/>
        <v>0.17747300124072068</v>
      </c>
    </row>
    <row r="1963" spans="2:15" x14ac:dyDescent="0.2">
      <c r="B1963" s="81">
        <v>41685</v>
      </c>
      <c r="C1963" s="24" t="s">
        <v>17</v>
      </c>
      <c r="D1963" s="25">
        <v>4</v>
      </c>
      <c r="E1963" s="25">
        <v>11</v>
      </c>
      <c r="F1963" s="28" t="s">
        <v>958</v>
      </c>
      <c r="G1963" s="87">
        <v>4.3</v>
      </c>
      <c r="H1963" s="65">
        <v>9</v>
      </c>
      <c r="I1963" s="27">
        <f t="shared" si="157"/>
        <v>1.2</v>
      </c>
      <c r="J1963" s="42"/>
      <c r="K1963" s="64"/>
      <c r="L1963" s="6">
        <f t="shared" si="155"/>
        <v>2406.6589755088039</v>
      </c>
      <c r="M1963" s="6">
        <f t="shared" si="156"/>
        <v>2832.3629992537808</v>
      </c>
      <c r="N1963" s="74">
        <f t="shared" si="153"/>
        <v>425.70402374497689</v>
      </c>
      <c r="O1963" s="78">
        <f t="shared" si="154"/>
        <v>0.17688589371287083</v>
      </c>
    </row>
    <row r="1964" spans="2:15" x14ac:dyDescent="0.2">
      <c r="B1964" s="81">
        <v>41685</v>
      </c>
      <c r="C1964" s="24" t="s">
        <v>58</v>
      </c>
      <c r="D1964" s="25">
        <v>4</v>
      </c>
      <c r="E1964" s="25">
        <v>13</v>
      </c>
      <c r="F1964" s="28" t="s">
        <v>1553</v>
      </c>
      <c r="G1964" s="87">
        <v>5.5</v>
      </c>
      <c r="H1964" s="65">
        <v>31</v>
      </c>
      <c r="I1964" s="27">
        <f t="shared" si="157"/>
        <v>0.9</v>
      </c>
      <c r="J1964" s="42">
        <v>3</v>
      </c>
      <c r="K1964" s="64"/>
      <c r="L1964" s="6">
        <f t="shared" si="155"/>
        <v>2407.558975508804</v>
      </c>
      <c r="M1964" s="6">
        <f t="shared" si="156"/>
        <v>2832.3629992537808</v>
      </c>
      <c r="N1964" s="74">
        <f t="shared" si="153"/>
        <v>424.8040237449768</v>
      </c>
      <c r="O1964" s="78">
        <f t="shared" si="154"/>
        <v>0.1764459471466116</v>
      </c>
    </row>
    <row r="1965" spans="2:15" x14ac:dyDescent="0.2">
      <c r="B1965" s="81">
        <v>41685</v>
      </c>
      <c r="C1965" s="24" t="s">
        <v>17</v>
      </c>
      <c r="D1965" s="25">
        <v>5</v>
      </c>
      <c r="E1965" s="25">
        <v>4</v>
      </c>
      <c r="F1965" s="28" t="s">
        <v>1554</v>
      </c>
      <c r="G1965" s="87">
        <v>2.9</v>
      </c>
      <c r="H1965" s="65">
        <v>8.5</v>
      </c>
      <c r="I1965" s="27">
        <f t="shared" si="157"/>
        <v>1.7</v>
      </c>
      <c r="J1965" s="42"/>
      <c r="K1965" s="64"/>
      <c r="L1965" s="6">
        <f t="shared" si="155"/>
        <v>2409.2589755088038</v>
      </c>
      <c r="M1965" s="6">
        <f t="shared" si="156"/>
        <v>2832.3629992537808</v>
      </c>
      <c r="N1965" s="74">
        <f t="shared" si="153"/>
        <v>423.10402374497698</v>
      </c>
      <c r="O1965" s="78">
        <f t="shared" si="154"/>
        <v>0.17561583376715365</v>
      </c>
    </row>
    <row r="1966" spans="2:15" x14ac:dyDescent="0.2">
      <c r="B1966" s="81">
        <v>41685</v>
      </c>
      <c r="C1966" s="24" t="s">
        <v>17</v>
      </c>
      <c r="D1966" s="25">
        <v>5</v>
      </c>
      <c r="E1966" s="25">
        <v>5</v>
      </c>
      <c r="F1966" s="28" t="s">
        <v>1555</v>
      </c>
      <c r="G1966" s="87">
        <v>4.0999999999999996</v>
      </c>
      <c r="H1966" s="65">
        <v>7</v>
      </c>
      <c r="I1966" s="27">
        <f t="shared" si="157"/>
        <v>1.2</v>
      </c>
      <c r="J1966" s="42">
        <v>3</v>
      </c>
      <c r="K1966" s="64"/>
      <c r="L1966" s="6">
        <f t="shared" si="155"/>
        <v>2410.4589755088036</v>
      </c>
      <c r="M1966" s="6">
        <f t="shared" si="156"/>
        <v>2832.3629992537808</v>
      </c>
      <c r="N1966" s="74">
        <f t="shared" si="153"/>
        <v>421.90402374497717</v>
      </c>
      <c r="O1966" s="78">
        <f t="shared" si="154"/>
        <v>0.1750305763473618</v>
      </c>
    </row>
    <row r="1967" spans="2:15" x14ac:dyDescent="0.2">
      <c r="B1967" s="81">
        <v>41685</v>
      </c>
      <c r="C1967" s="24" t="s">
        <v>58</v>
      </c>
      <c r="D1967" s="25">
        <v>5</v>
      </c>
      <c r="E1967" s="25">
        <v>5</v>
      </c>
      <c r="F1967" s="28" t="s">
        <v>1449</v>
      </c>
      <c r="G1967" s="87">
        <v>3.7</v>
      </c>
      <c r="H1967" s="65">
        <v>5.5</v>
      </c>
      <c r="I1967" s="27">
        <f t="shared" si="157"/>
        <v>1.4</v>
      </c>
      <c r="J1967" s="42">
        <v>1</v>
      </c>
      <c r="K1967" s="64">
        <f>I1967*H1967</f>
        <v>7.6999999999999993</v>
      </c>
      <c r="L1967" s="6">
        <f t="shared" si="155"/>
        <v>2411.8589755088037</v>
      </c>
      <c r="M1967" s="6">
        <f t="shared" si="156"/>
        <v>2840.0629992537806</v>
      </c>
      <c r="N1967" s="74">
        <f t="shared" si="153"/>
        <v>428.20402374497689</v>
      </c>
      <c r="O1967" s="78">
        <f t="shared" si="154"/>
        <v>0.17754107022556878</v>
      </c>
    </row>
    <row r="1968" spans="2:15" x14ac:dyDescent="0.2">
      <c r="B1968" s="81">
        <v>41685</v>
      </c>
      <c r="C1968" s="24" t="s">
        <v>58</v>
      </c>
      <c r="D1968" s="25">
        <v>5</v>
      </c>
      <c r="E1968" s="25">
        <v>1</v>
      </c>
      <c r="F1968" s="28" t="s">
        <v>1556</v>
      </c>
      <c r="G1968" s="87">
        <v>5.7</v>
      </c>
      <c r="H1968" s="65">
        <v>12</v>
      </c>
      <c r="I1968" s="27">
        <f t="shared" si="157"/>
        <v>0.9</v>
      </c>
      <c r="J1968" s="42"/>
      <c r="K1968" s="64"/>
      <c r="L1968" s="6">
        <f t="shared" si="155"/>
        <v>2412.7589755088038</v>
      </c>
      <c r="M1968" s="6">
        <f t="shared" si="156"/>
        <v>2840.0629992537806</v>
      </c>
      <c r="N1968" s="74">
        <f t="shared" si="153"/>
        <v>427.3040237449768</v>
      </c>
      <c r="O1968" s="78">
        <f t="shared" si="154"/>
        <v>0.17710182744418834</v>
      </c>
    </row>
    <row r="1969" spans="2:15" x14ac:dyDescent="0.2">
      <c r="B1969" s="81">
        <v>41685</v>
      </c>
      <c r="C1969" s="24" t="s">
        <v>58</v>
      </c>
      <c r="D1969" s="25">
        <v>5</v>
      </c>
      <c r="E1969" s="25">
        <v>6</v>
      </c>
      <c r="F1969" s="28" t="s">
        <v>607</v>
      </c>
      <c r="G1969" s="87">
        <v>5.7</v>
      </c>
      <c r="H1969" s="65">
        <v>9</v>
      </c>
      <c r="I1969" s="27">
        <f t="shared" si="157"/>
        <v>0.9</v>
      </c>
      <c r="J1969" s="42"/>
      <c r="K1969" s="64"/>
      <c r="L1969" s="6">
        <f t="shared" si="155"/>
        <v>2413.6589755088039</v>
      </c>
      <c r="M1969" s="6">
        <f t="shared" si="156"/>
        <v>2840.0629992537806</v>
      </c>
      <c r="N1969" s="74">
        <f t="shared" si="153"/>
        <v>426.40402374497671</v>
      </c>
      <c r="O1969" s="78">
        <f t="shared" si="154"/>
        <v>0.17666291223062691</v>
      </c>
    </row>
    <row r="1970" spans="2:15" x14ac:dyDescent="0.2">
      <c r="B1970" s="81">
        <v>41685</v>
      </c>
      <c r="C1970" s="24" t="s">
        <v>24</v>
      </c>
      <c r="D1970" s="25">
        <v>1</v>
      </c>
      <c r="E1970" s="25">
        <v>3</v>
      </c>
      <c r="F1970" s="28" t="s">
        <v>662</v>
      </c>
      <c r="G1970" s="87">
        <v>3.9</v>
      </c>
      <c r="H1970" s="65">
        <v>7.5</v>
      </c>
      <c r="I1970" s="27">
        <f t="shared" si="157"/>
        <v>1.3</v>
      </c>
      <c r="J1970" s="42"/>
      <c r="K1970" s="64"/>
      <c r="L1970" s="6">
        <f t="shared" si="155"/>
        <v>2414.9589755088041</v>
      </c>
      <c r="M1970" s="6">
        <f t="shared" si="156"/>
        <v>2840.0629992537806</v>
      </c>
      <c r="N1970" s="74">
        <f t="shared" si="153"/>
        <v>425.10402374497653</v>
      </c>
      <c r="O1970" s="78">
        <f t="shared" si="154"/>
        <v>0.17602950114521593</v>
      </c>
    </row>
    <row r="1971" spans="2:15" x14ac:dyDescent="0.2">
      <c r="B1971" s="81">
        <v>41685</v>
      </c>
      <c r="C1971" s="24" t="s">
        <v>17</v>
      </c>
      <c r="D1971" s="25">
        <v>6</v>
      </c>
      <c r="E1971" s="25">
        <v>4</v>
      </c>
      <c r="F1971" s="28" t="s">
        <v>1557</v>
      </c>
      <c r="G1971" s="87">
        <v>2.6</v>
      </c>
      <c r="H1971" s="65">
        <v>3.6</v>
      </c>
      <c r="I1971" s="27">
        <f t="shared" si="157"/>
        <v>1.9</v>
      </c>
      <c r="J1971" s="42">
        <v>1</v>
      </c>
      <c r="K1971" s="64">
        <f>I1971*H1971</f>
        <v>6.84</v>
      </c>
      <c r="L1971" s="6">
        <f t="shared" si="155"/>
        <v>2416.8589755088042</v>
      </c>
      <c r="M1971" s="6">
        <f t="shared" si="156"/>
        <v>2846.9029992537808</v>
      </c>
      <c r="N1971" s="74">
        <f t="shared" si="153"/>
        <v>430.04402374497658</v>
      </c>
      <c r="O1971" s="78">
        <f t="shared" si="154"/>
        <v>0.17793509182903089</v>
      </c>
    </row>
    <row r="1972" spans="2:15" x14ac:dyDescent="0.2">
      <c r="B1972" s="81">
        <v>41685</v>
      </c>
      <c r="C1972" s="24" t="s">
        <v>17</v>
      </c>
      <c r="D1972" s="25">
        <v>6</v>
      </c>
      <c r="E1972" s="25">
        <v>6</v>
      </c>
      <c r="F1972" s="28" t="s">
        <v>1558</v>
      </c>
      <c r="G1972" s="87">
        <v>5.6</v>
      </c>
      <c r="H1972" s="65">
        <v>6.5</v>
      </c>
      <c r="I1972" s="27">
        <f t="shared" si="157"/>
        <v>0.9</v>
      </c>
      <c r="J1972" s="42">
        <v>3</v>
      </c>
      <c r="K1972" s="64"/>
      <c r="L1972" s="6">
        <f t="shared" si="155"/>
        <v>2417.7589755088043</v>
      </c>
      <c r="M1972" s="6">
        <f t="shared" si="156"/>
        <v>2846.9029992537808</v>
      </c>
      <c r="N1972" s="74">
        <f t="shared" si="153"/>
        <v>429.14402374497649</v>
      </c>
      <c r="O1972" s="78">
        <f t="shared" si="154"/>
        <v>0.17749661074246056</v>
      </c>
    </row>
    <row r="1973" spans="2:15" x14ac:dyDescent="0.2">
      <c r="B1973" s="81">
        <v>41685</v>
      </c>
      <c r="C1973" s="24" t="s">
        <v>24</v>
      </c>
      <c r="D1973" s="25">
        <v>2</v>
      </c>
      <c r="E1973" s="25">
        <v>8</v>
      </c>
      <c r="F1973" s="28" t="s">
        <v>1508</v>
      </c>
      <c r="G1973" s="87">
        <v>4</v>
      </c>
      <c r="H1973" s="65">
        <v>9.5</v>
      </c>
      <c r="I1973" s="27">
        <f t="shared" si="157"/>
        <v>1.3</v>
      </c>
      <c r="J1973" s="42"/>
      <c r="K1973" s="64"/>
      <c r="L1973" s="6">
        <f t="shared" si="155"/>
        <v>2419.0589755088045</v>
      </c>
      <c r="M1973" s="6">
        <f t="shared" si="156"/>
        <v>2846.9029992537808</v>
      </c>
      <c r="N1973" s="74">
        <f t="shared" si="153"/>
        <v>427.84402374497631</v>
      </c>
      <c r="O1973" s="78">
        <f t="shared" si="154"/>
        <v>0.17686382518019728</v>
      </c>
    </row>
    <row r="1974" spans="2:15" x14ac:dyDescent="0.2">
      <c r="B1974" s="81">
        <v>41685</v>
      </c>
      <c r="C1974" s="24" t="s">
        <v>17</v>
      </c>
      <c r="D1974" s="25">
        <v>7</v>
      </c>
      <c r="E1974" s="25">
        <v>10</v>
      </c>
      <c r="F1974" s="28" t="s">
        <v>1559</v>
      </c>
      <c r="G1974" s="87">
        <v>3.3</v>
      </c>
      <c r="H1974" s="65">
        <v>6</v>
      </c>
      <c r="I1974" s="27">
        <f t="shared" si="157"/>
        <v>1.5</v>
      </c>
      <c r="J1974" s="42"/>
      <c r="K1974" s="64"/>
      <c r="L1974" s="6">
        <f t="shared" si="155"/>
        <v>2420.5589755088045</v>
      </c>
      <c r="M1974" s="6">
        <f t="shared" si="156"/>
        <v>2846.9029992537808</v>
      </c>
      <c r="N1974" s="74">
        <f t="shared" si="153"/>
        <v>426.34402374497631</v>
      </c>
      <c r="O1974" s="78">
        <f t="shared" si="154"/>
        <v>0.17613453258471354</v>
      </c>
    </row>
    <row r="1975" spans="2:15" x14ac:dyDescent="0.2">
      <c r="B1975" s="81">
        <v>41685</v>
      </c>
      <c r="C1975" s="24" t="s">
        <v>24</v>
      </c>
      <c r="D1975" s="25">
        <v>3</v>
      </c>
      <c r="E1975" s="25">
        <v>7</v>
      </c>
      <c r="F1975" s="28" t="s">
        <v>97</v>
      </c>
      <c r="G1975" s="87">
        <v>4</v>
      </c>
      <c r="H1975" s="65">
        <v>6.5</v>
      </c>
      <c r="I1975" s="27">
        <f t="shared" si="157"/>
        <v>1.3</v>
      </c>
      <c r="J1975" s="42">
        <v>2</v>
      </c>
      <c r="K1975" s="64"/>
      <c r="L1975" s="6">
        <f t="shared" si="155"/>
        <v>2421.8589755088046</v>
      </c>
      <c r="M1975" s="6">
        <f t="shared" si="156"/>
        <v>2846.9029992537808</v>
      </c>
      <c r="N1975" s="74">
        <f t="shared" si="153"/>
        <v>425.04402374497613</v>
      </c>
      <c r="O1975" s="78">
        <f t="shared" si="154"/>
        <v>0.1755032097422928</v>
      </c>
    </row>
    <row r="1976" spans="2:15" x14ac:dyDescent="0.2">
      <c r="B1976" s="81">
        <v>41685</v>
      </c>
      <c r="C1976" s="24" t="s">
        <v>17</v>
      </c>
      <c r="D1976" s="25">
        <v>8</v>
      </c>
      <c r="E1976" s="25">
        <v>7</v>
      </c>
      <c r="F1976" s="28" t="s">
        <v>1560</v>
      </c>
      <c r="G1976" s="87">
        <v>3.3</v>
      </c>
      <c r="H1976" s="65">
        <v>6</v>
      </c>
      <c r="I1976" s="27">
        <f t="shared" si="157"/>
        <v>1.5</v>
      </c>
      <c r="J1976" s="42">
        <v>2</v>
      </c>
      <c r="K1976" s="64"/>
      <c r="L1976" s="6">
        <f t="shared" si="155"/>
        <v>2423.3589755088046</v>
      </c>
      <c r="M1976" s="6">
        <f t="shared" si="156"/>
        <v>2846.9029992537808</v>
      </c>
      <c r="N1976" s="74">
        <f t="shared" si="153"/>
        <v>423.54402374497613</v>
      </c>
      <c r="O1976" s="78">
        <f t="shared" si="154"/>
        <v>0.17477560197454836</v>
      </c>
    </row>
    <row r="1977" spans="2:15" x14ac:dyDescent="0.2">
      <c r="B1977" s="81">
        <v>41685</v>
      </c>
      <c r="C1977" s="24" t="s">
        <v>17</v>
      </c>
      <c r="D1977" s="25">
        <v>8</v>
      </c>
      <c r="E1977" s="25">
        <v>1</v>
      </c>
      <c r="F1977" s="28" t="s">
        <v>1421</v>
      </c>
      <c r="G1977" s="87">
        <v>3.4</v>
      </c>
      <c r="H1977" s="65">
        <v>7</v>
      </c>
      <c r="I1977" s="27">
        <f t="shared" si="157"/>
        <v>1.5</v>
      </c>
      <c r="J1977" s="42"/>
      <c r="K1977" s="64"/>
      <c r="L1977" s="6">
        <f t="shared" si="155"/>
        <v>2424.8589755088046</v>
      </c>
      <c r="M1977" s="6">
        <f t="shared" si="156"/>
        <v>2846.9029992537808</v>
      </c>
      <c r="N1977" s="74">
        <f t="shared" si="153"/>
        <v>422.04402374497613</v>
      </c>
      <c r="O1977" s="78">
        <f t="shared" si="154"/>
        <v>0.17404889439247462</v>
      </c>
    </row>
    <row r="1978" spans="2:15" x14ac:dyDescent="0.2">
      <c r="B1978" s="81">
        <v>41685</v>
      </c>
      <c r="C1978" s="24" t="s">
        <v>14</v>
      </c>
      <c r="D1978" s="25">
        <v>8</v>
      </c>
      <c r="E1978" s="25">
        <v>6</v>
      </c>
      <c r="F1978" s="28" t="s">
        <v>1561</v>
      </c>
      <c r="G1978" s="87">
        <v>3.2</v>
      </c>
      <c r="H1978" s="65">
        <v>7</v>
      </c>
      <c r="I1978" s="27">
        <f t="shared" si="157"/>
        <v>1.6</v>
      </c>
      <c r="J1978" s="42">
        <v>1</v>
      </c>
      <c r="K1978" s="64">
        <f>I1978*H1978</f>
        <v>11.200000000000001</v>
      </c>
      <c r="L1978" s="6">
        <f t="shared" si="155"/>
        <v>2426.4589755088045</v>
      </c>
      <c r="M1978" s="6">
        <f t="shared" si="156"/>
        <v>2858.1029992537806</v>
      </c>
      <c r="N1978" s="74">
        <f t="shared" si="153"/>
        <v>431.64402374497604</v>
      </c>
      <c r="O1978" s="78">
        <f t="shared" si="154"/>
        <v>0.1778905096281154</v>
      </c>
    </row>
    <row r="1979" spans="2:15" x14ac:dyDescent="0.2">
      <c r="B1979" s="81">
        <v>41685</v>
      </c>
      <c r="C1979" s="24" t="s">
        <v>58</v>
      </c>
      <c r="D1979" s="25">
        <v>8</v>
      </c>
      <c r="E1979" s="25">
        <v>2</v>
      </c>
      <c r="F1979" s="28" t="s">
        <v>1162</v>
      </c>
      <c r="G1979" s="87">
        <v>4</v>
      </c>
      <c r="H1979" s="65">
        <v>5</v>
      </c>
      <c r="I1979" s="27">
        <f t="shared" si="157"/>
        <v>1.3</v>
      </c>
      <c r="J1979" s="42">
        <v>1</v>
      </c>
      <c r="K1979" s="64">
        <f>I1979*H1979</f>
        <v>6.5</v>
      </c>
      <c r="L1979" s="6">
        <f t="shared" si="155"/>
        <v>2427.7589755088047</v>
      </c>
      <c r="M1979" s="6">
        <f t="shared" si="156"/>
        <v>2864.6029992537806</v>
      </c>
      <c r="N1979" s="74">
        <f t="shared" si="153"/>
        <v>436.84402374497586</v>
      </c>
      <c r="O1979" s="78">
        <f t="shared" si="154"/>
        <v>0.17993714703636221</v>
      </c>
    </row>
    <row r="1980" spans="2:15" x14ac:dyDescent="0.2">
      <c r="B1980" s="81">
        <v>41685</v>
      </c>
      <c r="C1980" s="24" t="s">
        <v>24</v>
      </c>
      <c r="D1980" s="25">
        <v>4</v>
      </c>
      <c r="E1980" s="25">
        <v>9</v>
      </c>
      <c r="F1980" s="28" t="s">
        <v>1562</v>
      </c>
      <c r="G1980" s="87">
        <v>5.0999999999999996</v>
      </c>
      <c r="H1980" s="65">
        <v>8.5</v>
      </c>
      <c r="I1980" s="27">
        <f t="shared" si="157"/>
        <v>1</v>
      </c>
      <c r="J1980" s="42"/>
      <c r="K1980" s="64"/>
      <c r="L1980" s="6">
        <f t="shared" si="155"/>
        <v>2428.7589755088047</v>
      </c>
      <c r="M1980" s="6">
        <f t="shared" si="156"/>
        <v>2864.6029992537806</v>
      </c>
      <c r="N1980" s="74">
        <f t="shared" si="153"/>
        <v>435.84402374497586</v>
      </c>
      <c r="O1980" s="78">
        <f t="shared" si="154"/>
        <v>0.17945132808152367</v>
      </c>
    </row>
    <row r="1981" spans="2:15" x14ac:dyDescent="0.2">
      <c r="B1981" s="81">
        <v>41685</v>
      </c>
      <c r="C1981" s="24" t="s">
        <v>17</v>
      </c>
      <c r="D1981" s="25">
        <v>9</v>
      </c>
      <c r="E1981" s="25">
        <v>2</v>
      </c>
      <c r="F1981" s="28" t="s">
        <v>590</v>
      </c>
      <c r="G1981" s="87">
        <v>3.4</v>
      </c>
      <c r="H1981" s="65">
        <v>6</v>
      </c>
      <c r="I1981" s="27">
        <f t="shared" si="157"/>
        <v>1.5</v>
      </c>
      <c r="J1981" s="42"/>
      <c r="K1981" s="64"/>
      <c r="L1981" s="6">
        <f t="shared" si="155"/>
        <v>2430.2589755088047</v>
      </c>
      <c r="M1981" s="6">
        <f t="shared" si="156"/>
        <v>2864.6029992537806</v>
      </c>
      <c r="N1981" s="74">
        <f t="shared" si="153"/>
        <v>434.34402374497586</v>
      </c>
      <c r="O1981" s="78">
        <f t="shared" si="154"/>
        <v>0.17872334928998279</v>
      </c>
    </row>
    <row r="1982" spans="2:15" x14ac:dyDescent="0.2">
      <c r="B1982" s="81">
        <v>41685</v>
      </c>
      <c r="C1982" s="24" t="s">
        <v>24</v>
      </c>
      <c r="D1982" s="25">
        <v>5</v>
      </c>
      <c r="E1982" s="25">
        <v>3</v>
      </c>
      <c r="F1982" s="28" t="s">
        <v>1082</v>
      </c>
      <c r="G1982" s="87">
        <v>4.7</v>
      </c>
      <c r="H1982" s="65">
        <v>5.5</v>
      </c>
      <c r="I1982" s="27">
        <f t="shared" si="157"/>
        <v>1.1000000000000001</v>
      </c>
      <c r="J1982" s="42">
        <v>1</v>
      </c>
      <c r="K1982" s="64">
        <f>I1982*H1982</f>
        <v>6.0500000000000007</v>
      </c>
      <c r="L1982" s="6">
        <f t="shared" si="155"/>
        <v>2431.3589755088046</v>
      </c>
      <c r="M1982" s="6">
        <f t="shared" si="156"/>
        <v>2870.6529992537808</v>
      </c>
      <c r="N1982" s="74">
        <f t="shared" si="153"/>
        <v>439.29402374497613</v>
      </c>
      <c r="O1982" s="78">
        <f t="shared" si="154"/>
        <v>0.18067838939868849</v>
      </c>
    </row>
    <row r="1983" spans="2:15" x14ac:dyDescent="0.2">
      <c r="B1983" s="81">
        <v>41685</v>
      </c>
      <c r="C1983" s="24" t="s">
        <v>24</v>
      </c>
      <c r="D1983" s="25">
        <v>5</v>
      </c>
      <c r="E1983" s="25">
        <v>4</v>
      </c>
      <c r="F1983" s="28" t="s">
        <v>1563</v>
      </c>
      <c r="G1983" s="87">
        <v>5.2</v>
      </c>
      <c r="H1983" s="65">
        <v>7.5</v>
      </c>
      <c r="I1983" s="27">
        <f t="shared" si="157"/>
        <v>1</v>
      </c>
      <c r="J1983" s="42"/>
      <c r="K1983" s="64"/>
      <c r="L1983" s="6">
        <f t="shared" si="155"/>
        <v>2432.3589755088046</v>
      </c>
      <c r="M1983" s="6">
        <f t="shared" si="156"/>
        <v>2870.6529992537808</v>
      </c>
      <c r="N1983" s="74">
        <f t="shared" si="153"/>
        <v>438.29402374497613</v>
      </c>
      <c r="O1983" s="78">
        <f t="shared" si="154"/>
        <v>0.18019298473544312</v>
      </c>
    </row>
    <row r="1984" spans="2:15" x14ac:dyDescent="0.2">
      <c r="B1984" s="81">
        <v>41685</v>
      </c>
      <c r="C1984" s="24" t="s">
        <v>24</v>
      </c>
      <c r="D1984" s="25">
        <v>5</v>
      </c>
      <c r="E1984" s="25">
        <v>6</v>
      </c>
      <c r="F1984" s="28" t="s">
        <v>1564</v>
      </c>
      <c r="G1984" s="87">
        <v>5.5</v>
      </c>
      <c r="H1984" s="65">
        <v>12</v>
      </c>
      <c r="I1984" s="27">
        <f t="shared" si="157"/>
        <v>0.9</v>
      </c>
      <c r="J1984" s="42"/>
      <c r="K1984" s="64"/>
      <c r="L1984" s="6">
        <f t="shared" si="155"/>
        <v>2433.2589755088047</v>
      </c>
      <c r="M1984" s="6">
        <f t="shared" si="156"/>
        <v>2870.6529992537808</v>
      </c>
      <c r="N1984" s="74">
        <f t="shared" si="153"/>
        <v>437.39402374497604</v>
      </c>
      <c r="O1984" s="78">
        <f t="shared" si="154"/>
        <v>0.17975646166208639</v>
      </c>
    </row>
    <row r="1985" spans="2:15" x14ac:dyDescent="0.2">
      <c r="B1985" s="81">
        <v>41685</v>
      </c>
      <c r="C1985" s="24" t="s">
        <v>24</v>
      </c>
      <c r="D1985" s="25">
        <v>6</v>
      </c>
      <c r="E1985" s="25">
        <v>15</v>
      </c>
      <c r="F1985" s="28" t="s">
        <v>1565</v>
      </c>
      <c r="G1985" s="87">
        <v>5.8</v>
      </c>
      <c r="H1985" s="65">
        <v>7.5</v>
      </c>
      <c r="I1985" s="27">
        <f t="shared" si="157"/>
        <v>0.9</v>
      </c>
      <c r="J1985" s="42">
        <v>3</v>
      </c>
      <c r="K1985" s="64"/>
      <c r="L1985" s="6">
        <f t="shared" si="155"/>
        <v>2434.1589755088048</v>
      </c>
      <c r="M1985" s="6">
        <f t="shared" si="156"/>
        <v>2870.6529992537808</v>
      </c>
      <c r="N1985" s="74">
        <f t="shared" si="153"/>
        <v>436.49402374497595</v>
      </c>
      <c r="O1985" s="78">
        <f t="shared" si="154"/>
        <v>0.17932026138668158</v>
      </c>
    </row>
    <row r="1986" spans="2:15" x14ac:dyDescent="0.2">
      <c r="B1986" s="81">
        <v>41689</v>
      </c>
      <c r="C1986" s="24" t="s">
        <v>58</v>
      </c>
      <c r="D1986" s="25">
        <v>4</v>
      </c>
      <c r="E1986" s="25">
        <v>3</v>
      </c>
      <c r="F1986" s="28" t="s">
        <v>1566</v>
      </c>
      <c r="G1986" s="87">
        <v>2.5</v>
      </c>
      <c r="H1986" s="65">
        <v>8.5</v>
      </c>
      <c r="I1986" s="27">
        <f t="shared" si="157"/>
        <v>2</v>
      </c>
      <c r="J1986" s="42"/>
      <c r="K1986" s="64"/>
      <c r="L1986" s="6">
        <f t="shared" si="155"/>
        <v>2436.1589755088048</v>
      </c>
      <c r="M1986" s="6">
        <f t="shared" si="156"/>
        <v>2870.6529992537808</v>
      </c>
      <c r="N1986" s="74">
        <f t="shared" si="153"/>
        <v>434.49402374497595</v>
      </c>
      <c r="O1986" s="78">
        <f t="shared" si="154"/>
        <v>0.17835208133501615</v>
      </c>
    </row>
    <row r="1987" spans="2:15" x14ac:dyDescent="0.2">
      <c r="B1987" s="81">
        <v>41689</v>
      </c>
      <c r="C1987" s="24" t="s">
        <v>58</v>
      </c>
      <c r="D1987" s="25">
        <v>4</v>
      </c>
      <c r="E1987" s="25">
        <v>4</v>
      </c>
      <c r="F1987" s="28" t="s">
        <v>1567</v>
      </c>
      <c r="G1987" s="87">
        <v>5</v>
      </c>
      <c r="H1987" s="65">
        <v>6.5</v>
      </c>
      <c r="I1987" s="27">
        <f t="shared" si="157"/>
        <v>1</v>
      </c>
      <c r="J1987" s="42"/>
      <c r="K1987" s="64"/>
      <c r="L1987" s="6">
        <f t="shared" si="155"/>
        <v>2437.1589755088048</v>
      </c>
      <c r="M1987" s="6">
        <f t="shared" si="156"/>
        <v>2870.6529992537808</v>
      </c>
      <c r="N1987" s="74">
        <f t="shared" si="153"/>
        <v>433.49402374497595</v>
      </c>
      <c r="O1987" s="78">
        <f t="shared" si="154"/>
        <v>0.17786858719566112</v>
      </c>
    </row>
    <row r="1988" spans="2:15" x14ac:dyDescent="0.2">
      <c r="B1988" s="81">
        <v>41689</v>
      </c>
      <c r="C1988" s="24" t="s">
        <v>33</v>
      </c>
      <c r="D1988" s="25">
        <v>6</v>
      </c>
      <c r="E1988" s="25">
        <v>8</v>
      </c>
      <c r="F1988" s="28" t="s">
        <v>1230</v>
      </c>
      <c r="G1988" s="87">
        <v>5.8</v>
      </c>
      <c r="H1988" s="65">
        <v>7.5</v>
      </c>
      <c r="I1988" s="27">
        <f t="shared" si="157"/>
        <v>0.9</v>
      </c>
      <c r="J1988" s="42"/>
      <c r="K1988" s="64"/>
      <c r="L1988" s="6">
        <f t="shared" si="155"/>
        <v>2438.0589755088049</v>
      </c>
      <c r="M1988" s="6">
        <f t="shared" si="156"/>
        <v>2870.6529992537808</v>
      </c>
      <c r="N1988" s="74">
        <f t="shared" ref="N1988:N2026" si="158">M1988-L1988</f>
        <v>432.59402374497586</v>
      </c>
      <c r="O1988" s="78">
        <f t="shared" ref="O1988:O2026" si="159">N1988/L1988</f>
        <v>0.17743378158220996</v>
      </c>
    </row>
    <row r="1989" spans="2:15" x14ac:dyDescent="0.2">
      <c r="B1989" s="81">
        <v>41689</v>
      </c>
      <c r="C1989" s="24" t="s">
        <v>33</v>
      </c>
      <c r="D1989" s="25">
        <v>7</v>
      </c>
      <c r="E1989" s="25">
        <v>14</v>
      </c>
      <c r="F1989" s="28" t="s">
        <v>641</v>
      </c>
      <c r="G1989" s="87">
        <v>4.5</v>
      </c>
      <c r="H1989" s="65">
        <v>10</v>
      </c>
      <c r="I1989" s="27">
        <f t="shared" si="157"/>
        <v>1.1000000000000001</v>
      </c>
      <c r="J1989" s="42"/>
      <c r="K1989" s="64"/>
      <c r="L1989" s="6">
        <f t="shared" ref="L1989:L2026" si="160">L1988+I1989</f>
        <v>2439.1589755088048</v>
      </c>
      <c r="M1989" s="6">
        <f t="shared" ref="M1989:M2026" si="161">M1988+K1989</f>
        <v>2870.6529992537808</v>
      </c>
      <c r="N1989" s="74">
        <f t="shared" si="158"/>
        <v>431.49402374497595</v>
      </c>
      <c r="O1989" s="78">
        <f t="shared" si="159"/>
        <v>0.17690278824690669</v>
      </c>
    </row>
    <row r="1990" spans="2:15" x14ac:dyDescent="0.2">
      <c r="B1990" s="81">
        <v>41689</v>
      </c>
      <c r="C1990" s="24" t="s">
        <v>33</v>
      </c>
      <c r="D1990" s="25">
        <v>7</v>
      </c>
      <c r="E1990" s="25">
        <v>11</v>
      </c>
      <c r="F1990" s="28" t="s">
        <v>1568</v>
      </c>
      <c r="G1990" s="87">
        <v>4.7</v>
      </c>
      <c r="H1990" s="65">
        <v>14</v>
      </c>
      <c r="I1990" s="27">
        <f t="shared" si="157"/>
        <v>1.1000000000000001</v>
      </c>
      <c r="J1990" s="42"/>
      <c r="K1990" s="64"/>
      <c r="L1990" s="6">
        <f t="shared" si="160"/>
        <v>2440.2589755088047</v>
      </c>
      <c r="M1990" s="6">
        <f t="shared" si="161"/>
        <v>2870.6529992537808</v>
      </c>
      <c r="N1990" s="74">
        <f t="shared" si="158"/>
        <v>430.39402374497604</v>
      </c>
      <c r="O1990" s="78">
        <f t="shared" si="159"/>
        <v>0.1763722736252766</v>
      </c>
    </row>
    <row r="1991" spans="2:15" x14ac:dyDescent="0.2">
      <c r="B1991" s="81">
        <v>41689</v>
      </c>
      <c r="C1991" s="24" t="s">
        <v>58</v>
      </c>
      <c r="D1991" s="25">
        <v>7</v>
      </c>
      <c r="E1991" s="25">
        <v>10</v>
      </c>
      <c r="F1991" s="28" t="s">
        <v>1569</v>
      </c>
      <c r="G1991" s="87">
        <v>4</v>
      </c>
      <c r="H1991" s="65">
        <v>6</v>
      </c>
      <c r="I1991" s="27">
        <f t="shared" si="157"/>
        <v>1.3</v>
      </c>
      <c r="J1991" s="42">
        <v>3</v>
      </c>
      <c r="K1991" s="64"/>
      <c r="L1991" s="6">
        <f t="shared" si="160"/>
        <v>2441.5589755088049</v>
      </c>
      <c r="M1991" s="6">
        <f t="shared" si="161"/>
        <v>2870.6529992537808</v>
      </c>
      <c r="N1991" s="74">
        <f t="shared" si="158"/>
        <v>429.09402374497586</v>
      </c>
      <c r="O1991" s="78">
        <f t="shared" si="159"/>
        <v>0.17574591809954354</v>
      </c>
    </row>
    <row r="1992" spans="2:15" x14ac:dyDescent="0.2">
      <c r="B1992" s="81">
        <v>41689</v>
      </c>
      <c r="C1992" s="24" t="s">
        <v>58</v>
      </c>
      <c r="D1992" s="25">
        <v>7</v>
      </c>
      <c r="E1992" s="25">
        <v>2</v>
      </c>
      <c r="F1992" s="28" t="s">
        <v>1570</v>
      </c>
      <c r="G1992" s="87">
        <v>5.8</v>
      </c>
      <c r="H1992" s="65">
        <v>6</v>
      </c>
      <c r="I1992" s="27">
        <f t="shared" si="157"/>
        <v>0.9</v>
      </c>
      <c r="J1992" s="42">
        <v>2</v>
      </c>
      <c r="K1992" s="64"/>
      <c r="L1992" s="6">
        <f t="shared" si="160"/>
        <v>2442.458975508805</v>
      </c>
      <c r="M1992" s="6">
        <f t="shared" si="161"/>
        <v>2870.6529992537808</v>
      </c>
      <c r="N1992" s="74">
        <f t="shared" si="158"/>
        <v>428.19402374497577</v>
      </c>
      <c r="O1992" s="78">
        <f t="shared" si="159"/>
        <v>0.17531267793588051</v>
      </c>
    </row>
    <row r="1993" spans="2:15" x14ac:dyDescent="0.2">
      <c r="B1993" s="81">
        <v>41689</v>
      </c>
      <c r="C1993" s="24" t="s">
        <v>58</v>
      </c>
      <c r="D1993" s="25">
        <v>8</v>
      </c>
      <c r="E1993" s="25">
        <v>10</v>
      </c>
      <c r="F1993" s="28" t="s">
        <v>1365</v>
      </c>
      <c r="G1993" s="87">
        <v>3.9</v>
      </c>
      <c r="H1993" s="65">
        <v>12</v>
      </c>
      <c r="I1993" s="27">
        <f t="shared" si="157"/>
        <v>1.3</v>
      </c>
      <c r="J1993" s="42">
        <v>2</v>
      </c>
      <c r="K1993" s="64"/>
      <c r="L1993" s="6">
        <f t="shared" si="160"/>
        <v>2443.7589755088052</v>
      </c>
      <c r="M1993" s="6">
        <f t="shared" si="161"/>
        <v>2870.6529992537808</v>
      </c>
      <c r="N1993" s="74">
        <f t="shared" si="158"/>
        <v>426.89402374497558</v>
      </c>
      <c r="O1993" s="78">
        <f t="shared" si="159"/>
        <v>0.17468744995855973</v>
      </c>
    </row>
    <row r="1994" spans="2:15" x14ac:dyDescent="0.2">
      <c r="B1994" s="81">
        <v>41692</v>
      </c>
      <c r="C1994" s="24" t="s">
        <v>126</v>
      </c>
      <c r="D1994" s="25">
        <v>1</v>
      </c>
      <c r="E1994" s="25">
        <v>10</v>
      </c>
      <c r="F1994" s="28" t="s">
        <v>1571</v>
      </c>
      <c r="G1994" s="87">
        <v>3</v>
      </c>
      <c r="H1994" s="65">
        <v>5.5</v>
      </c>
      <c r="I1994" s="27">
        <f t="shared" si="157"/>
        <v>1.7</v>
      </c>
      <c r="J1994" s="42"/>
      <c r="K1994" s="64"/>
      <c r="L1994" s="6">
        <f t="shared" si="160"/>
        <v>2445.458975508805</v>
      </c>
      <c r="M1994" s="6">
        <f t="shared" si="161"/>
        <v>2870.6529992537808</v>
      </c>
      <c r="N1994" s="74">
        <f t="shared" si="158"/>
        <v>425.19402374497577</v>
      </c>
      <c r="O1994" s="78">
        <f t="shared" si="159"/>
        <v>0.17387084715109949</v>
      </c>
    </row>
    <row r="1995" spans="2:15" x14ac:dyDescent="0.2">
      <c r="B1995" s="81">
        <v>41692</v>
      </c>
      <c r="C1995" s="24" t="s">
        <v>19</v>
      </c>
      <c r="D1995" s="25">
        <v>3</v>
      </c>
      <c r="E1995" s="25">
        <v>9</v>
      </c>
      <c r="F1995" s="28" t="s">
        <v>1572</v>
      </c>
      <c r="G1995" s="87">
        <v>2.9</v>
      </c>
      <c r="H1995" s="65">
        <v>3.5</v>
      </c>
      <c r="I1995" s="27">
        <f t="shared" si="157"/>
        <v>1.7</v>
      </c>
      <c r="J1995" s="42">
        <v>1</v>
      </c>
      <c r="K1995" s="64">
        <f>I1995*H1995</f>
        <v>5.95</v>
      </c>
      <c r="L1995" s="6">
        <f t="shared" si="160"/>
        <v>2447.1589755088048</v>
      </c>
      <c r="M1995" s="6">
        <f t="shared" si="161"/>
        <v>2876.6029992537806</v>
      </c>
      <c r="N1995" s="74">
        <f t="shared" si="158"/>
        <v>429.44402374497577</v>
      </c>
      <c r="O1995" s="78">
        <f t="shared" si="159"/>
        <v>0.1754867697778757</v>
      </c>
    </row>
    <row r="1996" spans="2:15" x14ac:dyDescent="0.2">
      <c r="B1996" s="81">
        <v>41692</v>
      </c>
      <c r="C1996" s="24" t="s">
        <v>126</v>
      </c>
      <c r="D1996" s="25">
        <v>4</v>
      </c>
      <c r="E1996" s="25">
        <v>11</v>
      </c>
      <c r="F1996" s="28" t="s">
        <v>1573</v>
      </c>
      <c r="G1996" s="87">
        <v>5.5</v>
      </c>
      <c r="H1996" s="65">
        <v>7.5</v>
      </c>
      <c r="I1996" s="27">
        <f t="shared" si="157"/>
        <v>0.9</v>
      </c>
      <c r="J1996" s="42"/>
      <c r="K1996" s="64"/>
      <c r="L1996" s="6">
        <f t="shared" si="160"/>
        <v>2448.0589755088049</v>
      </c>
      <c r="M1996" s="6">
        <f t="shared" si="161"/>
        <v>2876.6029992537806</v>
      </c>
      <c r="N1996" s="74">
        <f t="shared" si="158"/>
        <v>428.54402374497568</v>
      </c>
      <c r="O1996" s="78">
        <f t="shared" si="159"/>
        <v>0.17505461593542984</v>
      </c>
    </row>
    <row r="1997" spans="2:15" x14ac:dyDescent="0.2">
      <c r="B1997" s="81">
        <v>41692</v>
      </c>
      <c r="C1997" s="24" t="s">
        <v>242</v>
      </c>
      <c r="D1997" s="25">
        <v>5</v>
      </c>
      <c r="E1997" s="25">
        <v>2</v>
      </c>
      <c r="F1997" s="28" t="s">
        <v>1574</v>
      </c>
      <c r="G1997" s="87">
        <v>4.4000000000000004</v>
      </c>
      <c r="H1997" s="65">
        <v>4.5</v>
      </c>
      <c r="I1997" s="27">
        <f t="shared" si="157"/>
        <v>1.1000000000000001</v>
      </c>
      <c r="J1997" s="42">
        <v>1</v>
      </c>
      <c r="K1997" s="64">
        <f>I1997*H1997</f>
        <v>4.95</v>
      </c>
      <c r="L1997" s="6">
        <f t="shared" si="160"/>
        <v>2449.1589755088048</v>
      </c>
      <c r="M1997" s="6">
        <f t="shared" si="161"/>
        <v>2881.5529992537804</v>
      </c>
      <c r="N1997" s="74">
        <f t="shared" si="158"/>
        <v>432.39402374497558</v>
      </c>
      <c r="O1997" s="78">
        <f t="shared" si="159"/>
        <v>0.17654796118538901</v>
      </c>
    </row>
    <row r="1998" spans="2:15" x14ac:dyDescent="0.2">
      <c r="B1998" s="81">
        <v>41692</v>
      </c>
      <c r="C1998" s="24" t="s">
        <v>30</v>
      </c>
      <c r="D1998" s="25">
        <v>5</v>
      </c>
      <c r="E1998" s="25">
        <v>3</v>
      </c>
      <c r="F1998" s="28" t="s">
        <v>1377</v>
      </c>
      <c r="G1998" s="87">
        <v>4.2</v>
      </c>
      <c r="H1998" s="65">
        <v>5.5</v>
      </c>
      <c r="I1998" s="27">
        <f t="shared" si="157"/>
        <v>1.2</v>
      </c>
      <c r="J1998" s="42"/>
      <c r="K1998" s="64"/>
      <c r="L1998" s="6">
        <f t="shared" si="160"/>
        <v>2450.3589755088046</v>
      </c>
      <c r="M1998" s="6">
        <f t="shared" si="161"/>
        <v>2881.5529992537804</v>
      </c>
      <c r="N1998" s="74">
        <f t="shared" si="158"/>
        <v>431.19402374497577</v>
      </c>
      <c r="O1998" s="78">
        <f t="shared" si="159"/>
        <v>0.17597177721906665</v>
      </c>
    </row>
    <row r="1999" spans="2:15" x14ac:dyDescent="0.2">
      <c r="B1999" s="81">
        <v>41692</v>
      </c>
      <c r="C1999" s="24" t="s">
        <v>30</v>
      </c>
      <c r="D1999" s="25">
        <v>5</v>
      </c>
      <c r="E1999" s="25">
        <v>11</v>
      </c>
      <c r="F1999" s="28" t="s">
        <v>1575</v>
      </c>
      <c r="G1999" s="87">
        <v>5</v>
      </c>
      <c r="H1999" s="65">
        <v>36</v>
      </c>
      <c r="I1999" s="27">
        <f t="shared" si="157"/>
        <v>1</v>
      </c>
      <c r="J1999" s="42"/>
      <c r="K1999" s="64"/>
      <c r="L1999" s="6">
        <f t="shared" si="160"/>
        <v>2451.3589755088046</v>
      </c>
      <c r="M1999" s="6">
        <f t="shared" si="161"/>
        <v>2881.5529992537804</v>
      </c>
      <c r="N1999" s="74">
        <f t="shared" si="158"/>
        <v>430.19402374497577</v>
      </c>
      <c r="O1999" s="78">
        <f t="shared" si="159"/>
        <v>0.17549205483284414</v>
      </c>
    </row>
    <row r="2000" spans="2:15" x14ac:dyDescent="0.2">
      <c r="B2000" s="81">
        <v>41692</v>
      </c>
      <c r="C2000" s="24" t="s">
        <v>19</v>
      </c>
      <c r="D2000" s="25">
        <v>6</v>
      </c>
      <c r="E2000" s="25">
        <v>6</v>
      </c>
      <c r="F2000" s="28" t="s">
        <v>1576</v>
      </c>
      <c r="G2000" s="87">
        <v>2.7</v>
      </c>
      <c r="H2000" s="65">
        <v>7</v>
      </c>
      <c r="I2000" s="27">
        <f t="shared" si="157"/>
        <v>1.9</v>
      </c>
      <c r="J2000" s="42"/>
      <c r="K2000" s="64"/>
      <c r="L2000" s="6">
        <f t="shared" si="160"/>
        <v>2453.2589755088047</v>
      </c>
      <c r="M2000" s="6">
        <f t="shared" si="161"/>
        <v>2881.5529992537804</v>
      </c>
      <c r="N2000" s="74">
        <f t="shared" si="158"/>
        <v>428.29402374497568</v>
      </c>
      <c r="O2000" s="78">
        <f t="shared" si="159"/>
        <v>0.17458165975165654</v>
      </c>
    </row>
    <row r="2001" spans="2:15" x14ac:dyDescent="0.2">
      <c r="B2001" s="81">
        <v>41692</v>
      </c>
      <c r="C2001" s="24" t="s">
        <v>30</v>
      </c>
      <c r="D2001" s="25">
        <v>6</v>
      </c>
      <c r="E2001" s="25">
        <v>11</v>
      </c>
      <c r="F2001" s="28" t="s">
        <v>1088</v>
      </c>
      <c r="G2001" s="87">
        <v>4.5999999999999996</v>
      </c>
      <c r="H2001" s="65">
        <v>7</v>
      </c>
      <c r="I2001" s="27">
        <f t="shared" si="157"/>
        <v>1.1000000000000001</v>
      </c>
      <c r="J2001" s="42"/>
      <c r="K2001" s="64"/>
      <c r="L2001" s="6">
        <f t="shared" si="160"/>
        <v>2454.3589755088046</v>
      </c>
      <c r="M2001" s="6">
        <f t="shared" si="161"/>
        <v>2881.5529992537804</v>
      </c>
      <c r="N2001" s="74">
        <f t="shared" si="158"/>
        <v>427.19402374497577</v>
      </c>
      <c r="O2001" s="78">
        <f t="shared" si="159"/>
        <v>0.17405523316181393</v>
      </c>
    </row>
    <row r="2002" spans="2:15" x14ac:dyDescent="0.2">
      <c r="B2002" s="81">
        <v>41692</v>
      </c>
      <c r="C2002" s="24" t="s">
        <v>242</v>
      </c>
      <c r="D2002" s="25">
        <v>8</v>
      </c>
      <c r="E2002" s="25">
        <v>1</v>
      </c>
      <c r="F2002" s="28" t="s">
        <v>535</v>
      </c>
      <c r="G2002" s="87">
        <v>3.5</v>
      </c>
      <c r="H2002" s="65">
        <v>3.6</v>
      </c>
      <c r="I2002" s="27">
        <f t="shared" si="157"/>
        <v>1.4</v>
      </c>
      <c r="J2002" s="42"/>
      <c r="K2002" s="64"/>
      <c r="L2002" s="6">
        <f t="shared" si="160"/>
        <v>2455.7589755088047</v>
      </c>
      <c r="M2002" s="6">
        <f t="shared" si="161"/>
        <v>2881.5529992537804</v>
      </c>
      <c r="N2002" s="74">
        <f t="shared" si="158"/>
        <v>425.79402374497568</v>
      </c>
      <c r="O2002" s="78">
        <f t="shared" si="159"/>
        <v>0.17338591775145853</v>
      </c>
    </row>
    <row r="2003" spans="2:15" x14ac:dyDescent="0.2">
      <c r="B2003" s="81">
        <v>41692</v>
      </c>
      <c r="C2003" s="24" t="s">
        <v>242</v>
      </c>
      <c r="D2003" s="25">
        <v>8</v>
      </c>
      <c r="E2003" s="25">
        <v>7</v>
      </c>
      <c r="F2003" s="28" t="s">
        <v>389</v>
      </c>
      <c r="G2003" s="87">
        <v>4.7</v>
      </c>
      <c r="H2003" s="65">
        <v>9.5</v>
      </c>
      <c r="I2003" s="27">
        <f t="shared" si="157"/>
        <v>1.1000000000000001</v>
      </c>
      <c r="J2003" s="42"/>
      <c r="K2003" s="64"/>
      <c r="L2003" s="6">
        <f t="shared" si="160"/>
        <v>2456.8589755088046</v>
      </c>
      <c r="M2003" s="6">
        <f t="shared" si="161"/>
        <v>2881.5529992537804</v>
      </c>
      <c r="N2003" s="74">
        <f t="shared" si="158"/>
        <v>424.69402374497577</v>
      </c>
      <c r="O2003" s="78">
        <f t="shared" si="159"/>
        <v>0.17286056219690979</v>
      </c>
    </row>
    <row r="2004" spans="2:15" x14ac:dyDescent="0.2">
      <c r="B2004" s="81">
        <v>41692</v>
      </c>
      <c r="C2004" s="24" t="s">
        <v>24</v>
      </c>
      <c r="D2004" s="25">
        <v>4</v>
      </c>
      <c r="E2004" s="25">
        <v>2</v>
      </c>
      <c r="F2004" s="28" t="s">
        <v>1577</v>
      </c>
      <c r="G2004" s="87">
        <v>3.5</v>
      </c>
      <c r="H2004" s="65">
        <v>5.5</v>
      </c>
      <c r="I2004" s="27">
        <f t="shared" si="157"/>
        <v>1.4</v>
      </c>
      <c r="J2004" s="42">
        <v>2</v>
      </c>
      <c r="K2004" s="64"/>
      <c r="L2004" s="6">
        <f t="shared" si="160"/>
        <v>2458.2589755088047</v>
      </c>
      <c r="M2004" s="6">
        <f t="shared" si="161"/>
        <v>2881.5529992537804</v>
      </c>
      <c r="N2004" s="74">
        <f t="shared" si="158"/>
        <v>423.29402374497568</v>
      </c>
      <c r="O2004" s="78">
        <f t="shared" si="159"/>
        <v>0.17219260784245211</v>
      </c>
    </row>
    <row r="2005" spans="2:15" x14ac:dyDescent="0.2">
      <c r="B2005" s="81">
        <v>41692</v>
      </c>
      <c r="C2005" s="24" t="s">
        <v>24</v>
      </c>
      <c r="D2005" s="25">
        <v>4</v>
      </c>
      <c r="E2005" s="25">
        <v>3</v>
      </c>
      <c r="F2005" s="28" t="s">
        <v>1578</v>
      </c>
      <c r="G2005" s="87">
        <v>5.2</v>
      </c>
      <c r="H2005" s="65">
        <v>10</v>
      </c>
      <c r="I2005" s="27">
        <f t="shared" si="157"/>
        <v>1</v>
      </c>
      <c r="J2005" s="42"/>
      <c r="K2005" s="64"/>
      <c r="L2005" s="6">
        <f t="shared" si="160"/>
        <v>2459.2589755088047</v>
      </c>
      <c r="M2005" s="6">
        <f t="shared" si="161"/>
        <v>2881.5529992537804</v>
      </c>
      <c r="N2005" s="74">
        <f t="shared" si="158"/>
        <v>422.29402374497568</v>
      </c>
      <c r="O2005" s="78">
        <f t="shared" si="159"/>
        <v>0.17171596320294238</v>
      </c>
    </row>
    <row r="2006" spans="2:15" x14ac:dyDescent="0.2">
      <c r="B2006" s="81">
        <v>41692</v>
      </c>
      <c r="C2006" s="24" t="s">
        <v>19</v>
      </c>
      <c r="D2006" s="25">
        <v>8</v>
      </c>
      <c r="E2006" s="25">
        <v>4</v>
      </c>
      <c r="F2006" s="28" t="s">
        <v>1579</v>
      </c>
      <c r="G2006" s="87">
        <v>4.0999999999999996</v>
      </c>
      <c r="H2006" s="65">
        <v>41</v>
      </c>
      <c r="I2006" s="27">
        <f t="shared" si="157"/>
        <v>1.2</v>
      </c>
      <c r="J2006" s="42"/>
      <c r="K2006" s="64"/>
      <c r="L2006" s="6">
        <f t="shared" si="160"/>
        <v>2460.4589755088045</v>
      </c>
      <c r="M2006" s="6">
        <f t="shared" si="161"/>
        <v>2881.5529992537804</v>
      </c>
      <c r="N2006" s="74">
        <f t="shared" si="158"/>
        <v>421.09402374497586</v>
      </c>
      <c r="O2006" s="78">
        <f t="shared" si="159"/>
        <v>0.17114450106118789</v>
      </c>
    </row>
    <row r="2007" spans="2:15" x14ac:dyDescent="0.2">
      <c r="B2007" s="81">
        <v>41692</v>
      </c>
      <c r="C2007" s="24" t="s">
        <v>30</v>
      </c>
      <c r="D2007" s="25">
        <v>8</v>
      </c>
      <c r="E2007" s="25">
        <v>2</v>
      </c>
      <c r="F2007" s="28" t="s">
        <v>1486</v>
      </c>
      <c r="G2007" s="87">
        <v>5.0999999999999996</v>
      </c>
      <c r="H2007" s="65">
        <v>6</v>
      </c>
      <c r="I2007" s="27">
        <f t="shared" si="157"/>
        <v>1</v>
      </c>
      <c r="J2007" s="42">
        <v>2</v>
      </c>
      <c r="K2007" s="64"/>
      <c r="L2007" s="6">
        <f t="shared" si="160"/>
        <v>2461.4589755088045</v>
      </c>
      <c r="M2007" s="6">
        <f t="shared" si="161"/>
        <v>2881.5529992537804</v>
      </c>
      <c r="N2007" s="74">
        <f t="shared" si="158"/>
        <v>420.09402374497586</v>
      </c>
      <c r="O2007" s="78">
        <f t="shared" si="159"/>
        <v>0.17066870824371097</v>
      </c>
    </row>
    <row r="2008" spans="2:15" x14ac:dyDescent="0.2">
      <c r="B2008" s="81">
        <v>41692</v>
      </c>
      <c r="C2008" s="24" t="s">
        <v>126</v>
      </c>
      <c r="D2008" s="25">
        <v>9</v>
      </c>
      <c r="E2008" s="25">
        <v>5</v>
      </c>
      <c r="F2008" s="28" t="s">
        <v>1580</v>
      </c>
      <c r="G2008" s="87">
        <v>4.7</v>
      </c>
      <c r="H2008" s="65">
        <v>8</v>
      </c>
      <c r="I2008" s="27">
        <f t="shared" si="157"/>
        <v>1.1000000000000001</v>
      </c>
      <c r="J2008" s="42"/>
      <c r="K2008" s="64"/>
      <c r="L2008" s="6">
        <f t="shared" si="160"/>
        <v>2462.5589755088045</v>
      </c>
      <c r="M2008" s="6">
        <f t="shared" si="161"/>
        <v>2881.5529992537804</v>
      </c>
      <c r="N2008" s="74">
        <f t="shared" si="158"/>
        <v>418.99402374497595</v>
      </c>
      <c r="O2008" s="78">
        <f t="shared" si="159"/>
        <v>0.17014578246127285</v>
      </c>
    </row>
    <row r="2009" spans="2:15" x14ac:dyDescent="0.2">
      <c r="B2009" s="81">
        <v>41692</v>
      </c>
      <c r="C2009" s="24" t="s">
        <v>126</v>
      </c>
      <c r="D2009" s="25">
        <v>9</v>
      </c>
      <c r="E2009" s="25">
        <v>1</v>
      </c>
      <c r="F2009" s="28" t="s">
        <v>76</v>
      </c>
      <c r="G2009" s="87">
        <v>5.4</v>
      </c>
      <c r="H2009" s="65">
        <v>5.5</v>
      </c>
      <c r="I2009" s="27">
        <f t="shared" si="157"/>
        <v>0.9</v>
      </c>
      <c r="J2009" s="42"/>
      <c r="K2009" s="64"/>
      <c r="L2009" s="6">
        <f t="shared" si="160"/>
        <v>2463.4589755088045</v>
      </c>
      <c r="M2009" s="6">
        <f t="shared" si="161"/>
        <v>2881.5529992537804</v>
      </c>
      <c r="N2009" s="74">
        <f t="shared" si="158"/>
        <v>418.09402374497586</v>
      </c>
      <c r="O2009" s="78">
        <f t="shared" si="159"/>
        <v>0.1697182814496119</v>
      </c>
    </row>
    <row r="2010" spans="2:15" x14ac:dyDescent="0.2">
      <c r="B2010" s="81">
        <v>41692</v>
      </c>
      <c r="C2010" s="24" t="s">
        <v>24</v>
      </c>
      <c r="D2010" s="25">
        <v>5</v>
      </c>
      <c r="E2010" s="25">
        <v>13</v>
      </c>
      <c r="F2010" s="28" t="s">
        <v>1581</v>
      </c>
      <c r="G2010" s="87">
        <v>4.2</v>
      </c>
      <c r="H2010" s="65">
        <v>4.8</v>
      </c>
      <c r="I2010" s="27">
        <f t="shared" si="157"/>
        <v>1.2</v>
      </c>
      <c r="J2010" s="42">
        <v>1</v>
      </c>
      <c r="K2010" s="64">
        <f>I2010*H2010</f>
        <v>5.76</v>
      </c>
      <c r="L2010" s="6">
        <f t="shared" si="160"/>
        <v>2464.6589755088044</v>
      </c>
      <c r="M2010" s="6">
        <f t="shared" si="161"/>
        <v>2887.3129992537806</v>
      </c>
      <c r="N2010" s="74">
        <f t="shared" si="158"/>
        <v>422.65402374497626</v>
      </c>
      <c r="O2010" s="78">
        <f t="shared" si="159"/>
        <v>0.17148580308467362</v>
      </c>
    </row>
    <row r="2011" spans="2:15" x14ac:dyDescent="0.2">
      <c r="B2011" s="81">
        <v>41692</v>
      </c>
      <c r="C2011" s="24" t="s">
        <v>24</v>
      </c>
      <c r="D2011" s="25">
        <v>6</v>
      </c>
      <c r="E2011" s="25">
        <v>9</v>
      </c>
      <c r="F2011" s="28" t="s">
        <v>1541</v>
      </c>
      <c r="G2011" s="87">
        <v>3.9</v>
      </c>
      <c r="H2011" s="65">
        <v>5.5</v>
      </c>
      <c r="I2011" s="27">
        <f t="shared" si="157"/>
        <v>1.3</v>
      </c>
      <c r="J2011" s="42">
        <v>3</v>
      </c>
      <c r="K2011" s="64"/>
      <c r="L2011" s="6">
        <f t="shared" si="160"/>
        <v>2465.9589755088045</v>
      </c>
      <c r="M2011" s="6">
        <f t="shared" si="161"/>
        <v>2887.3129992537806</v>
      </c>
      <c r="N2011" s="74">
        <f t="shared" si="158"/>
        <v>421.35402374497608</v>
      </c>
      <c r="O2011" s="78">
        <f t="shared" si="159"/>
        <v>0.17086822121930781</v>
      </c>
    </row>
    <row r="2012" spans="2:15" x14ac:dyDescent="0.2">
      <c r="B2012" s="81">
        <v>41692</v>
      </c>
      <c r="C2012" s="24" t="s">
        <v>24</v>
      </c>
      <c r="D2012" s="25">
        <v>8</v>
      </c>
      <c r="E2012" s="25">
        <v>1</v>
      </c>
      <c r="F2012" s="28" t="s">
        <v>260</v>
      </c>
      <c r="G2012" s="87">
        <v>6</v>
      </c>
      <c r="H2012" s="65">
        <v>6.51</v>
      </c>
      <c r="I2012" s="27">
        <f t="shared" si="157"/>
        <v>0.8</v>
      </c>
      <c r="J2012" s="42"/>
      <c r="K2012" s="64"/>
      <c r="L2012" s="6">
        <f t="shared" si="160"/>
        <v>2466.7589755088047</v>
      </c>
      <c r="M2012" s="6">
        <f t="shared" si="161"/>
        <v>2887.3129992537806</v>
      </c>
      <c r="N2012" s="74">
        <f t="shared" si="158"/>
        <v>420.55402374497589</v>
      </c>
      <c r="O2012" s="78">
        <f t="shared" si="159"/>
        <v>0.17048849438491676</v>
      </c>
    </row>
    <row r="2013" spans="2:15" x14ac:dyDescent="0.2">
      <c r="B2013" s="81">
        <v>41696</v>
      </c>
      <c r="C2013" s="24" t="s">
        <v>33</v>
      </c>
      <c r="D2013" s="25">
        <v>5</v>
      </c>
      <c r="E2013" s="25">
        <v>3</v>
      </c>
      <c r="F2013" s="28" t="s">
        <v>1582</v>
      </c>
      <c r="G2013" s="87">
        <v>3.1</v>
      </c>
      <c r="H2013" s="65">
        <v>5.5</v>
      </c>
      <c r="I2013" s="27">
        <f t="shared" si="157"/>
        <v>1.6</v>
      </c>
      <c r="J2013" s="42">
        <v>1</v>
      </c>
      <c r="K2013" s="64">
        <f>I2013*H2013</f>
        <v>8.8000000000000007</v>
      </c>
      <c r="L2013" s="6">
        <f t="shared" si="160"/>
        <v>2468.3589755088046</v>
      </c>
      <c r="M2013" s="6">
        <f t="shared" si="161"/>
        <v>2896.1129992537808</v>
      </c>
      <c r="N2013" s="74">
        <f t="shared" si="158"/>
        <v>427.75402374497617</v>
      </c>
      <c r="O2013" s="78">
        <f t="shared" si="159"/>
        <v>0.17329490077787527</v>
      </c>
    </row>
    <row r="2014" spans="2:15" x14ac:dyDescent="0.2">
      <c r="B2014" s="81">
        <v>41696</v>
      </c>
      <c r="C2014" s="24" t="s">
        <v>33</v>
      </c>
      <c r="D2014" s="25">
        <v>5</v>
      </c>
      <c r="E2014" s="25">
        <v>1</v>
      </c>
      <c r="F2014" s="28" t="s">
        <v>1583</v>
      </c>
      <c r="G2014" s="87">
        <v>5.8</v>
      </c>
      <c r="H2014" s="65">
        <v>11</v>
      </c>
      <c r="I2014" s="27">
        <f t="shared" si="157"/>
        <v>0.9</v>
      </c>
      <c r="J2014" s="42"/>
      <c r="K2014" s="64"/>
      <c r="L2014" s="6">
        <f t="shared" si="160"/>
        <v>2469.2589755088047</v>
      </c>
      <c r="M2014" s="6">
        <f t="shared" si="161"/>
        <v>2896.1129992537808</v>
      </c>
      <c r="N2014" s="74">
        <f t="shared" si="158"/>
        <v>426.85402374497608</v>
      </c>
      <c r="O2014" s="78">
        <f t="shared" si="159"/>
        <v>0.17286725611963014</v>
      </c>
    </row>
    <row r="2015" spans="2:15" x14ac:dyDescent="0.2">
      <c r="B2015" s="81">
        <v>41696</v>
      </c>
      <c r="C2015" s="24" t="s">
        <v>33</v>
      </c>
      <c r="D2015" s="25">
        <v>6</v>
      </c>
      <c r="E2015" s="25">
        <v>8</v>
      </c>
      <c r="F2015" s="28" t="s">
        <v>1584</v>
      </c>
      <c r="G2015" s="87">
        <v>4.2</v>
      </c>
      <c r="H2015" s="65">
        <v>9.5</v>
      </c>
      <c r="I2015" s="27">
        <f t="shared" si="157"/>
        <v>1.2</v>
      </c>
      <c r="J2015" s="42">
        <v>3</v>
      </c>
      <c r="K2015" s="64"/>
      <c r="L2015" s="6">
        <f t="shared" si="160"/>
        <v>2470.4589755088045</v>
      </c>
      <c r="M2015" s="6">
        <f t="shared" si="161"/>
        <v>2896.1129992537808</v>
      </c>
      <c r="N2015" s="74">
        <f t="shared" si="158"/>
        <v>425.65402374497626</v>
      </c>
      <c r="O2015" s="78">
        <f t="shared" si="159"/>
        <v>0.17229754793127477</v>
      </c>
    </row>
    <row r="2016" spans="2:15" x14ac:dyDescent="0.2">
      <c r="B2016" s="81">
        <v>41696</v>
      </c>
      <c r="C2016" s="24" t="s">
        <v>33</v>
      </c>
      <c r="D2016" s="25">
        <v>6</v>
      </c>
      <c r="E2016" s="25">
        <v>6</v>
      </c>
      <c r="F2016" s="28" t="s">
        <v>1440</v>
      </c>
      <c r="G2016" s="87">
        <v>4.4000000000000004</v>
      </c>
      <c r="H2016" s="65">
        <v>8.5</v>
      </c>
      <c r="I2016" s="27">
        <f t="shared" si="157"/>
        <v>1.1000000000000001</v>
      </c>
      <c r="J2016" s="42"/>
      <c r="K2016" s="64"/>
      <c r="L2016" s="6">
        <f t="shared" si="160"/>
        <v>2471.5589755088045</v>
      </c>
      <c r="M2016" s="6">
        <f t="shared" si="161"/>
        <v>2896.1129992537808</v>
      </c>
      <c r="N2016" s="74">
        <f t="shared" si="158"/>
        <v>424.55402374497635</v>
      </c>
      <c r="O2016" s="78">
        <f t="shared" si="159"/>
        <v>0.17177580140792556</v>
      </c>
    </row>
    <row r="2017" spans="2:15" x14ac:dyDescent="0.2">
      <c r="B2017" s="81">
        <v>41696</v>
      </c>
      <c r="C2017" s="24" t="s">
        <v>30</v>
      </c>
      <c r="D2017" s="25">
        <v>6</v>
      </c>
      <c r="E2017" s="25">
        <v>6</v>
      </c>
      <c r="F2017" s="28" t="s">
        <v>1270</v>
      </c>
      <c r="G2017" s="87">
        <v>4</v>
      </c>
      <c r="H2017" s="65">
        <v>9</v>
      </c>
      <c r="I2017" s="27">
        <f t="shared" si="157"/>
        <v>1.3</v>
      </c>
      <c r="J2017" s="42">
        <v>2</v>
      </c>
      <c r="K2017" s="64"/>
      <c r="L2017" s="6">
        <f t="shared" si="160"/>
        <v>2472.8589755088046</v>
      </c>
      <c r="M2017" s="6">
        <f t="shared" si="161"/>
        <v>2896.1129992537808</v>
      </c>
      <c r="N2017" s="74">
        <f t="shared" si="158"/>
        <v>423.25402374497617</v>
      </c>
      <c r="O2017" s="78">
        <f t="shared" si="159"/>
        <v>0.17115979032240983</v>
      </c>
    </row>
    <row r="2018" spans="2:15" x14ac:dyDescent="0.2">
      <c r="B2018" s="81">
        <v>41696</v>
      </c>
      <c r="C2018" s="24" t="s">
        <v>33</v>
      </c>
      <c r="D2018" s="25">
        <v>7</v>
      </c>
      <c r="E2018" s="25">
        <v>5</v>
      </c>
      <c r="F2018" s="28" t="s">
        <v>1585</v>
      </c>
      <c r="G2018" s="87">
        <v>5.4</v>
      </c>
      <c r="H2018" s="65">
        <v>14</v>
      </c>
      <c r="I2018" s="27">
        <f t="shared" si="157"/>
        <v>0.9</v>
      </c>
      <c r="J2018" s="42"/>
      <c r="K2018" s="64"/>
      <c r="L2018" s="6">
        <f t="shared" si="160"/>
        <v>2473.7589755088047</v>
      </c>
      <c r="M2018" s="6">
        <f t="shared" si="161"/>
        <v>2896.1129992537808</v>
      </c>
      <c r="N2018" s="74">
        <f t="shared" si="158"/>
        <v>422.35402374497608</v>
      </c>
      <c r="O2018" s="78">
        <f t="shared" si="159"/>
        <v>0.17073370038328248</v>
      </c>
    </row>
    <row r="2019" spans="2:15" x14ac:dyDescent="0.2">
      <c r="B2019" s="81">
        <v>41696</v>
      </c>
      <c r="C2019" s="24" t="s">
        <v>33</v>
      </c>
      <c r="D2019" s="25">
        <v>7</v>
      </c>
      <c r="E2019" s="25">
        <v>4</v>
      </c>
      <c r="F2019" s="28" t="s">
        <v>1586</v>
      </c>
      <c r="G2019" s="87">
        <v>6</v>
      </c>
      <c r="H2019" s="65">
        <v>6</v>
      </c>
      <c r="I2019" s="27">
        <f t="shared" si="157"/>
        <v>0.8</v>
      </c>
      <c r="J2019" s="42">
        <v>1</v>
      </c>
      <c r="K2019" s="64">
        <f>I2019*H2019</f>
        <v>4.8000000000000007</v>
      </c>
      <c r="L2019" s="6">
        <f t="shared" si="160"/>
        <v>2474.5589755088049</v>
      </c>
      <c r="M2019" s="6">
        <f t="shared" si="161"/>
        <v>2900.912999253781</v>
      </c>
      <c r="N2019" s="74">
        <f t="shared" si="158"/>
        <v>426.35402374497608</v>
      </c>
      <c r="O2019" s="78">
        <f t="shared" si="159"/>
        <v>0.17229495355119251</v>
      </c>
    </row>
    <row r="2020" spans="2:15" x14ac:dyDescent="0.2">
      <c r="B2020" s="81">
        <v>41696</v>
      </c>
      <c r="C2020" s="24" t="s">
        <v>30</v>
      </c>
      <c r="D2020" s="25">
        <v>7</v>
      </c>
      <c r="E2020" s="25">
        <v>9</v>
      </c>
      <c r="F2020" s="28" t="s">
        <v>866</v>
      </c>
      <c r="G2020" s="87">
        <v>3.7</v>
      </c>
      <c r="H2020" s="65">
        <v>6.5</v>
      </c>
      <c r="I2020" s="27">
        <f t="shared" si="157"/>
        <v>1.4</v>
      </c>
      <c r="J2020" s="42"/>
      <c r="K2020" s="64"/>
      <c r="L2020" s="6">
        <f t="shared" si="160"/>
        <v>2475.958975508805</v>
      </c>
      <c r="M2020" s="6">
        <f t="shared" si="161"/>
        <v>2900.912999253781</v>
      </c>
      <c r="N2020" s="74">
        <f t="shared" si="158"/>
        <v>424.95402374497598</v>
      </c>
      <c r="O2020" s="78">
        <f t="shared" si="159"/>
        <v>0.17163209404858928</v>
      </c>
    </row>
    <row r="2021" spans="2:15" x14ac:dyDescent="0.2">
      <c r="B2021" s="81">
        <v>41696</v>
      </c>
      <c r="C2021" s="24" t="s">
        <v>30</v>
      </c>
      <c r="D2021" s="25">
        <v>7</v>
      </c>
      <c r="E2021" s="25">
        <v>10</v>
      </c>
      <c r="F2021" s="28" t="s">
        <v>1548</v>
      </c>
      <c r="G2021" s="87">
        <v>4.2</v>
      </c>
      <c r="H2021" s="65">
        <v>16</v>
      </c>
      <c r="I2021" s="27">
        <f t="shared" si="157"/>
        <v>1.2</v>
      </c>
      <c r="J2021" s="42"/>
      <c r="K2021" s="64"/>
      <c r="L2021" s="6">
        <f t="shared" si="160"/>
        <v>2477.1589755088048</v>
      </c>
      <c r="M2021" s="6">
        <f t="shared" si="161"/>
        <v>2900.912999253781</v>
      </c>
      <c r="N2021" s="74">
        <f t="shared" si="158"/>
        <v>423.75402374497617</v>
      </c>
      <c r="O2021" s="78">
        <f t="shared" si="159"/>
        <v>0.17106452510095269</v>
      </c>
    </row>
    <row r="2022" spans="2:15" x14ac:dyDescent="0.2">
      <c r="B2022" s="81">
        <v>41696</v>
      </c>
      <c r="C2022" s="24" t="s">
        <v>33</v>
      </c>
      <c r="D2022" s="25">
        <v>8</v>
      </c>
      <c r="E2022" s="25">
        <v>10</v>
      </c>
      <c r="F2022" s="28" t="s">
        <v>45</v>
      </c>
      <c r="G2022" s="87">
        <v>3.9</v>
      </c>
      <c r="H2022" s="65">
        <v>12</v>
      </c>
      <c r="I2022" s="27">
        <f t="shared" si="157"/>
        <v>1.3</v>
      </c>
      <c r="J2022" s="42"/>
      <c r="K2022" s="64"/>
      <c r="L2022" s="6">
        <f t="shared" si="160"/>
        <v>2478.458975508805</v>
      </c>
      <c r="M2022" s="6">
        <f t="shared" si="161"/>
        <v>2900.912999253781</v>
      </c>
      <c r="N2022" s="74">
        <f t="shared" si="158"/>
        <v>422.45402374497598</v>
      </c>
      <c r="O2022" s="78">
        <f t="shared" si="159"/>
        <v>0.17045027895135931</v>
      </c>
    </row>
    <row r="2023" spans="2:15" x14ac:dyDescent="0.2">
      <c r="B2023" s="81">
        <v>41696</v>
      </c>
      <c r="C2023" s="24" t="s">
        <v>33</v>
      </c>
      <c r="D2023" s="25">
        <v>8</v>
      </c>
      <c r="E2023" s="25">
        <v>5</v>
      </c>
      <c r="F2023" s="28" t="s">
        <v>1587</v>
      </c>
      <c r="G2023" s="87">
        <v>5.4</v>
      </c>
      <c r="H2023" s="65">
        <v>9</v>
      </c>
      <c r="I2023" s="27">
        <f t="shared" si="157"/>
        <v>0.9</v>
      </c>
      <c r="J2023" s="42"/>
      <c r="K2023" s="64"/>
      <c r="L2023" s="6">
        <f t="shared" si="160"/>
        <v>2479.3589755088051</v>
      </c>
      <c r="M2023" s="6">
        <f t="shared" si="161"/>
        <v>2900.912999253781</v>
      </c>
      <c r="N2023" s="74">
        <f t="shared" si="158"/>
        <v>421.55402374497589</v>
      </c>
      <c r="O2023" s="78">
        <f t="shared" si="159"/>
        <v>0.1700254089500961</v>
      </c>
    </row>
    <row r="2024" spans="2:15" x14ac:dyDescent="0.2">
      <c r="B2024" s="81">
        <v>41696</v>
      </c>
      <c r="C2024" s="24" t="s">
        <v>33</v>
      </c>
      <c r="D2024" s="25">
        <v>8</v>
      </c>
      <c r="E2024" s="25">
        <v>14</v>
      </c>
      <c r="F2024" s="28" t="s">
        <v>1588</v>
      </c>
      <c r="G2024" s="87">
        <v>5.9</v>
      </c>
      <c r="H2024" s="65">
        <v>11</v>
      </c>
      <c r="I2024" s="27">
        <f t="shared" si="157"/>
        <v>0.8</v>
      </c>
      <c r="J2024" s="42"/>
      <c r="K2024" s="64"/>
      <c r="L2024" s="6">
        <f t="shared" si="160"/>
        <v>2480.1589755088053</v>
      </c>
      <c r="M2024" s="6">
        <f t="shared" si="161"/>
        <v>2900.912999253781</v>
      </c>
      <c r="N2024" s="74">
        <f t="shared" si="158"/>
        <v>420.75402374497571</v>
      </c>
      <c r="O2024" s="78">
        <f t="shared" si="159"/>
        <v>0.16964800559151977</v>
      </c>
    </row>
    <row r="2025" spans="2:15" x14ac:dyDescent="0.2">
      <c r="B2025" s="81">
        <v>41696</v>
      </c>
      <c r="C2025" s="24" t="s">
        <v>30</v>
      </c>
      <c r="D2025" s="25">
        <v>8</v>
      </c>
      <c r="E2025" s="25">
        <v>8</v>
      </c>
      <c r="F2025" s="28" t="s">
        <v>1589</v>
      </c>
      <c r="G2025" s="87">
        <v>4</v>
      </c>
      <c r="H2025" s="65">
        <v>7</v>
      </c>
      <c r="I2025" s="27">
        <f t="shared" si="157"/>
        <v>1.3</v>
      </c>
      <c r="J2025" s="42">
        <v>3</v>
      </c>
      <c r="K2025" s="64"/>
      <c r="L2025" s="6">
        <f t="shared" si="160"/>
        <v>2481.4589755088055</v>
      </c>
      <c r="M2025" s="6">
        <f t="shared" si="161"/>
        <v>2900.912999253781</v>
      </c>
      <c r="N2025" s="74">
        <f t="shared" si="158"/>
        <v>419.45402374497553</v>
      </c>
      <c r="O2025" s="78">
        <f t="shared" si="159"/>
        <v>0.16903524413856952</v>
      </c>
    </row>
    <row r="2026" spans="2:15" ht="13.5" thickBot="1" x14ac:dyDescent="0.25">
      <c r="B2026" s="85">
        <v>41696</v>
      </c>
      <c r="C2026" s="45" t="s">
        <v>24</v>
      </c>
      <c r="D2026" s="46">
        <v>4</v>
      </c>
      <c r="E2026" s="46">
        <v>3</v>
      </c>
      <c r="F2026" s="47" t="s">
        <v>1512</v>
      </c>
      <c r="G2026" s="88">
        <v>4.0999999999999996</v>
      </c>
      <c r="H2026" s="70">
        <v>4.2</v>
      </c>
      <c r="I2026" s="48">
        <f t="shared" ref="I2026" si="162">ROUND(5/G2026,1)</f>
        <v>1.2</v>
      </c>
      <c r="J2026" s="49"/>
      <c r="K2026" s="71"/>
      <c r="L2026" s="72">
        <f t="shared" si="160"/>
        <v>2482.6589755088053</v>
      </c>
      <c r="M2026" s="72">
        <f t="shared" si="161"/>
        <v>2900.912999253781</v>
      </c>
      <c r="N2026" s="75">
        <f t="shared" si="158"/>
        <v>418.25402374497571</v>
      </c>
      <c r="O2026" s="79">
        <f t="shared" si="159"/>
        <v>0.16847018775877473</v>
      </c>
    </row>
    <row r="2027" spans="2:15" x14ac:dyDescent="0.2">
      <c r="B2027" s="99" t="s">
        <v>1590</v>
      </c>
      <c r="C2027" s="100"/>
      <c r="D2027" s="100"/>
      <c r="E2027" s="100"/>
      <c r="F2027" s="100"/>
      <c r="G2027" s="101"/>
      <c r="H2027" s="100"/>
      <c r="I2027" s="100"/>
      <c r="J2027" s="102"/>
      <c r="K2027" s="103"/>
      <c r="L2027" s="100"/>
      <c r="M2027" s="100"/>
      <c r="N2027" s="104"/>
      <c r="O2027" s="105"/>
    </row>
    <row r="2028" spans="2:15" ht="13.5" thickBot="1" x14ac:dyDescent="0.25">
      <c r="B2028" s="106" t="s">
        <v>1591</v>
      </c>
      <c r="C2028" s="91"/>
      <c r="D2028" s="92"/>
      <c r="E2028" s="93"/>
      <c r="F2028" s="91"/>
      <c r="G2028" s="94"/>
      <c r="H2028" s="92"/>
      <c r="I2028" s="92"/>
      <c r="J2028" s="95"/>
      <c r="K2028" s="96"/>
      <c r="L2028" s="93"/>
      <c r="M2028" s="93"/>
      <c r="N2028" s="97"/>
      <c r="O2028" s="9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Pro-Strategy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 Plus</dc:creator>
  <cp:lastModifiedBy>Martin Keane</cp:lastModifiedBy>
  <dcterms:created xsi:type="dcterms:W3CDTF">2014-03-06T22:17:18Z</dcterms:created>
  <dcterms:modified xsi:type="dcterms:W3CDTF">2014-03-07T01:20:23Z</dcterms:modified>
</cp:coreProperties>
</file>