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0"/>
  </bookViews>
  <sheets>
    <sheet name="July" sheetId="1" r:id="rId1"/>
  </sheets>
  <definedNames/>
  <calcPr fullCalcOnLoad="1"/>
</workbook>
</file>

<file path=xl/sharedStrings.xml><?xml version="1.0" encoding="utf-8"?>
<sst xmlns="http://schemas.openxmlformats.org/spreadsheetml/2006/main" count="329" uniqueCount="169">
  <si>
    <t>Meeting</t>
  </si>
  <si>
    <t>Race</t>
  </si>
  <si>
    <t>#</t>
  </si>
  <si>
    <t>Horse</t>
  </si>
  <si>
    <t>Speed+</t>
  </si>
  <si>
    <t>Bet</t>
  </si>
  <si>
    <t>Result</t>
  </si>
  <si>
    <t>Collect</t>
  </si>
  <si>
    <t>Sandown</t>
  </si>
  <si>
    <t>Doomben</t>
  </si>
  <si>
    <t>Celeritas</t>
  </si>
  <si>
    <t>Native Land</t>
  </si>
  <si>
    <t>Written</t>
  </si>
  <si>
    <t>Sunday Escape</t>
  </si>
  <si>
    <t>Warwick Farm</t>
  </si>
  <si>
    <t>Maluti</t>
  </si>
  <si>
    <t>You Watching Me</t>
  </si>
  <si>
    <t>Russell Road</t>
  </si>
  <si>
    <t>Hard Romp</t>
  </si>
  <si>
    <t>Perfect Weapon</t>
  </si>
  <si>
    <t>Kyleena</t>
  </si>
  <si>
    <t>Classified Info</t>
  </si>
  <si>
    <t>Mossmoney</t>
  </si>
  <si>
    <t>Pass The Post</t>
  </si>
  <si>
    <t>Bet You She Rocks</t>
  </si>
  <si>
    <t>I'm Busted</t>
  </si>
  <si>
    <t>Dragon Flyer</t>
  </si>
  <si>
    <t>Runhardasun</t>
  </si>
  <si>
    <t>Moral Victory</t>
  </si>
  <si>
    <t>St Mark</t>
  </si>
  <si>
    <t>Mossale</t>
  </si>
  <si>
    <t>Soaked</t>
  </si>
  <si>
    <t>Immunetojudgement</t>
  </si>
  <si>
    <t>Testy Sue</t>
  </si>
  <si>
    <t>Apocalypse Now</t>
  </si>
  <si>
    <t>Gondiggin</t>
  </si>
  <si>
    <t>Price Taken</t>
  </si>
  <si>
    <t>Eagle Farm</t>
  </si>
  <si>
    <t>Forest Way</t>
  </si>
  <si>
    <t>Caballo Rapido</t>
  </si>
  <si>
    <t>Rosehill</t>
  </si>
  <si>
    <t>Sense Of Occasion</t>
  </si>
  <si>
    <t>Slivovitz</t>
  </si>
  <si>
    <t>Morphettville</t>
  </si>
  <si>
    <t>Chloe Anna</t>
  </si>
  <si>
    <t>Jaspers Glen</t>
  </si>
  <si>
    <t>Caulfield</t>
  </si>
  <si>
    <t>Thiamandi</t>
  </si>
  <si>
    <t>Repo Zest</t>
  </si>
  <si>
    <t>First Class Flyer</t>
  </si>
  <si>
    <t>Cosmic Rock</t>
  </si>
  <si>
    <t>Allhappeningagain</t>
  </si>
  <si>
    <t>Smart Huss</t>
  </si>
  <si>
    <t>Our Exchange</t>
  </si>
  <si>
    <t>Royal Scandal</t>
  </si>
  <si>
    <t>Amovatio</t>
  </si>
  <si>
    <t>Ferment</t>
  </si>
  <si>
    <t>Elmantosh</t>
  </si>
  <si>
    <t>Freton</t>
  </si>
  <si>
    <t>Madam Nash</t>
  </si>
  <si>
    <t>Academy Jack</t>
  </si>
  <si>
    <t>Seeking More</t>
  </si>
  <si>
    <t>Bymonashee</t>
  </si>
  <si>
    <t>Bennetta</t>
  </si>
  <si>
    <t>Generalife</t>
  </si>
  <si>
    <t>Coup Ay Tee</t>
  </si>
  <si>
    <t>Brayroan</t>
  </si>
  <si>
    <t>Tower Of Lonhro</t>
  </si>
  <si>
    <t>Dominating</t>
  </si>
  <si>
    <t>Impulse Buy</t>
  </si>
  <si>
    <t>Last Day</t>
  </si>
  <si>
    <t>Hai Lil</t>
  </si>
  <si>
    <t>Bloomingdale Miss</t>
  </si>
  <si>
    <t>Robbers Roost</t>
  </si>
  <si>
    <t>Star Sammy</t>
  </si>
  <si>
    <t>Proceedwithcaution</t>
  </si>
  <si>
    <t>Shalo</t>
  </si>
  <si>
    <t>Suspended Gem</t>
  </si>
  <si>
    <t>Defiant Angel</t>
  </si>
  <si>
    <t>Star Of Husson</t>
  </si>
  <si>
    <t>Traded Halo</t>
  </si>
  <si>
    <t>Jack 'n' Sam</t>
  </si>
  <si>
    <t>Wild Stratus</t>
  </si>
  <si>
    <t>Celebrity Miss</t>
  </si>
  <si>
    <t>Sireeze</t>
  </si>
  <si>
    <t>Canterbury</t>
  </si>
  <si>
    <t>Hollywood Bound</t>
  </si>
  <si>
    <t>Hear No Lies</t>
  </si>
  <si>
    <t>Pink Diamonds</t>
  </si>
  <si>
    <t>Giovanna Bella</t>
  </si>
  <si>
    <t>Taxadermy</t>
  </si>
  <si>
    <t>Heart Show</t>
  </si>
  <si>
    <t>Octane Flyer</t>
  </si>
  <si>
    <t>Saddleback</t>
  </si>
  <si>
    <t>Oak 'n' Arthur</t>
  </si>
  <si>
    <t>Lesley's Choice</t>
  </si>
  <si>
    <t>Kim Mini</t>
  </si>
  <si>
    <t>Totes Amaze</t>
  </si>
  <si>
    <t>State Form</t>
  </si>
  <si>
    <t>Wingara</t>
  </si>
  <si>
    <t>Primary Colour</t>
  </si>
  <si>
    <t>Coolring</t>
  </si>
  <si>
    <t>Knight Templar</t>
  </si>
  <si>
    <t>I Do Care</t>
  </si>
  <si>
    <t>Phoenix Force</t>
  </si>
  <si>
    <t>Mad Brad</t>
  </si>
  <si>
    <t>Common Approach</t>
  </si>
  <si>
    <t>Playhouse Theatre</t>
  </si>
  <si>
    <t>Memphis Playboy</t>
  </si>
  <si>
    <t>Surrendering</t>
  </si>
  <si>
    <t>Synoptic</t>
  </si>
  <si>
    <t>Flemington</t>
  </si>
  <si>
    <t>Dig A Pony</t>
  </si>
  <si>
    <t>Tiger Dimejan</t>
  </si>
  <si>
    <t>Simply Smart</t>
  </si>
  <si>
    <t>Jefferson Park</t>
  </si>
  <si>
    <t>Randwick</t>
  </si>
  <si>
    <t>Nicky Nocky</t>
  </si>
  <si>
    <t>Bagman</t>
  </si>
  <si>
    <t>High Fidelity</t>
  </si>
  <si>
    <t>Acapela</t>
  </si>
  <si>
    <t>First Class Ticket</t>
  </si>
  <si>
    <t>Benito</t>
  </si>
  <si>
    <t>Lord Durante</t>
  </si>
  <si>
    <t>Kingdoms</t>
  </si>
  <si>
    <t>Bewhatyouwannabe</t>
  </si>
  <si>
    <t>Society Man</t>
  </si>
  <si>
    <t>Miss Promiscuity</t>
  </si>
  <si>
    <t>Tricky Rocket</t>
  </si>
  <si>
    <t>Neptune Palace</t>
  </si>
  <si>
    <t>Miss Alibi</t>
  </si>
  <si>
    <t>Because I Said</t>
  </si>
  <si>
    <t>Korenica</t>
  </si>
  <si>
    <t>La Venta</t>
  </si>
  <si>
    <t>Nautical</t>
  </si>
  <si>
    <t>Right Honourable</t>
  </si>
  <si>
    <t>Lewaulo</t>
  </si>
  <si>
    <t>Dure</t>
  </si>
  <si>
    <t>Deb's Hope</t>
  </si>
  <si>
    <t>Young Fun</t>
  </si>
  <si>
    <t>Royal Mephisto (NZ)</t>
  </si>
  <si>
    <t>Fulgur (GB)</t>
  </si>
  <si>
    <t>Shenzhou Steeds (NZ)</t>
  </si>
  <si>
    <t>Manicero</t>
  </si>
  <si>
    <t>Albert's Choice</t>
  </si>
  <si>
    <t>Startsmeup</t>
  </si>
  <si>
    <t>Sense And Reason</t>
  </si>
  <si>
    <t>Paederos (FR)</t>
  </si>
  <si>
    <t>Aeratus</t>
  </si>
  <si>
    <t>Ringo (NZ)</t>
  </si>
  <si>
    <t>Testanova</t>
  </si>
  <si>
    <t>Inner Viking</t>
  </si>
  <si>
    <t>Cleansing Ale</t>
  </si>
  <si>
    <t>Idance</t>
  </si>
  <si>
    <t>Prince Jester (NZ)</t>
  </si>
  <si>
    <t>Belmont</t>
  </si>
  <si>
    <t>Jestic</t>
  </si>
  <si>
    <t>Royal Jackpot</t>
  </si>
  <si>
    <t>Foreign Prince (NZ)</t>
  </si>
  <si>
    <t>Rose Of Falvelon</t>
  </si>
  <si>
    <t>Miamley</t>
  </si>
  <si>
    <t>Anasheed</t>
  </si>
  <si>
    <t>Date</t>
  </si>
  <si>
    <t>Market Price</t>
  </si>
  <si>
    <t>Profit</t>
  </si>
  <si>
    <t>Outlay</t>
  </si>
  <si>
    <t>Profit on Turnover</t>
  </si>
  <si>
    <t>Ellie's Gray</t>
  </si>
  <si>
    <t>Hussy By Choice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</si>
</sst>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"/>
    <numFmt numFmtId="166" formatCode="0.0"/>
    <numFmt numFmtId="167" formatCode="[$-C09]dddd\,\ d\ mmmm\ yyyy"/>
    <numFmt numFmtId="168" formatCode="[$-409]h:mm:ss\ AM/PM"/>
    <numFmt numFmtId="169" formatCode="0.00_ ;[Red]\-0.00\ "/>
    <numFmt numFmtId="170" formatCode="mmm\-yyyy"/>
  </numFmts>
  <fonts count="45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  <font>
      <b/>
      <sz val="12"/>
      <color rgb="FF008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2" fontId="40" fillId="33" borderId="10" xfId="0" applyNumberFormat="1" applyFont="1" applyFill="1" applyBorder="1" applyAlignment="1">
      <alignment horizontal="center"/>
    </xf>
    <xf numFmtId="2" fontId="40" fillId="33" borderId="0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2" fontId="40" fillId="33" borderId="11" xfId="0" applyNumberFormat="1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4" fontId="40" fillId="33" borderId="10" xfId="0" applyNumberFormat="1" applyFont="1" applyFill="1" applyBorder="1" applyAlignment="1">
      <alignment horizontal="center"/>
    </xf>
    <xf numFmtId="4" fontId="40" fillId="33" borderId="0" xfId="0" applyNumberFormat="1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12" xfId="0" applyFont="1" applyBorder="1" applyAlignment="1">
      <alignment horizontal="center"/>
    </xf>
    <xf numFmtId="164" fontId="42" fillId="0" borderId="0" xfId="0" applyNumberFormat="1" applyFont="1" applyAlignment="1">
      <alignment/>
    </xf>
    <xf numFmtId="164" fontId="42" fillId="0" borderId="13" xfId="0" applyNumberFormat="1" applyFont="1" applyBorder="1" applyAlignment="1">
      <alignment horizontal="center"/>
    </xf>
    <xf numFmtId="164" fontId="42" fillId="0" borderId="13" xfId="44" applyNumberFormat="1" applyFont="1" applyBorder="1" applyAlignment="1">
      <alignment horizontal="center"/>
    </xf>
    <xf numFmtId="164" fontId="42" fillId="0" borderId="14" xfId="44" applyNumberFormat="1" applyFont="1" applyBorder="1" applyAlignment="1">
      <alignment horizontal="center"/>
    </xf>
    <xf numFmtId="2" fontId="40" fillId="33" borderId="15" xfId="0" applyNumberFormat="1" applyFont="1" applyFill="1" applyBorder="1" applyAlignment="1">
      <alignment horizontal="center"/>
    </xf>
    <xf numFmtId="2" fontId="40" fillId="33" borderId="12" xfId="0" applyNumberFormat="1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2" fontId="40" fillId="33" borderId="16" xfId="0" applyNumberFormat="1" applyFont="1" applyFill="1" applyBorder="1" applyAlignment="1">
      <alignment horizontal="center"/>
    </xf>
    <xf numFmtId="164" fontId="42" fillId="37" borderId="0" xfId="0" applyNumberFormat="1" applyFont="1" applyFill="1" applyAlignment="1">
      <alignment/>
    </xf>
    <xf numFmtId="0" fontId="40" fillId="37" borderId="0" xfId="0" applyFont="1" applyFill="1" applyAlignment="1">
      <alignment/>
    </xf>
    <xf numFmtId="2" fontId="40" fillId="37" borderId="0" xfId="0" applyNumberFormat="1" applyFont="1" applyFill="1" applyAlignment="1">
      <alignment horizontal="center"/>
    </xf>
    <xf numFmtId="0" fontId="43" fillId="13" borderId="17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44" fillId="13" borderId="19" xfId="0" applyFont="1" applyFill="1" applyBorder="1" applyAlignment="1">
      <alignment horizontal="center" vertical="center" wrapText="1"/>
    </xf>
    <xf numFmtId="2" fontId="2" fillId="13" borderId="20" xfId="0" applyNumberFormat="1" applyFont="1" applyFill="1" applyBorder="1" applyAlignment="1">
      <alignment horizontal="center" vertical="center" wrapText="1"/>
    </xf>
    <xf numFmtId="2" fontId="2" fillId="13" borderId="18" xfId="0" applyNumberFormat="1" applyFont="1" applyFill="1" applyBorder="1" applyAlignment="1">
      <alignment horizontal="center" vertical="center" wrapText="1"/>
    </xf>
    <xf numFmtId="2" fontId="2" fillId="13" borderId="21" xfId="0" applyNumberFormat="1" applyFont="1" applyFill="1" applyBorder="1" applyAlignment="1">
      <alignment horizontal="center" vertical="center" wrapText="1"/>
    </xf>
    <xf numFmtId="2" fontId="2" fillId="38" borderId="18" xfId="0" applyNumberFormat="1" applyFont="1" applyFill="1" applyBorder="1" applyAlignment="1">
      <alignment horizontal="center" vertical="center" wrapText="1"/>
    </xf>
    <xf numFmtId="2" fontId="2" fillId="38" borderId="19" xfId="0" applyNumberFormat="1" applyFont="1" applyFill="1" applyBorder="1" applyAlignment="1">
      <alignment horizontal="center" vertical="center" wrapText="1"/>
    </xf>
    <xf numFmtId="14" fontId="40" fillId="0" borderId="22" xfId="0" applyNumberFormat="1" applyFont="1" applyBorder="1" applyAlignment="1">
      <alignment horizontal="center"/>
    </xf>
    <xf numFmtId="1" fontId="40" fillId="33" borderId="0" xfId="0" applyNumberFormat="1" applyFont="1" applyFill="1" applyBorder="1" applyAlignment="1">
      <alignment horizontal="center"/>
    </xf>
    <xf numFmtId="2" fontId="41" fillId="37" borderId="13" xfId="0" applyNumberFormat="1" applyFont="1" applyFill="1" applyBorder="1" applyAlignment="1">
      <alignment horizontal="center"/>
    </xf>
    <xf numFmtId="1" fontId="40" fillId="35" borderId="0" xfId="0" applyNumberFormat="1" applyFont="1" applyFill="1" applyBorder="1" applyAlignment="1">
      <alignment horizontal="center"/>
    </xf>
    <xf numFmtId="1" fontId="40" fillId="34" borderId="0" xfId="0" applyNumberFormat="1" applyFont="1" applyFill="1" applyBorder="1" applyAlignment="1">
      <alignment horizontal="center"/>
    </xf>
    <xf numFmtId="14" fontId="40" fillId="0" borderId="23" xfId="0" applyNumberFormat="1" applyFont="1" applyBorder="1" applyAlignment="1">
      <alignment horizontal="center"/>
    </xf>
    <xf numFmtId="2" fontId="41" fillId="37" borderId="14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2" fillId="38" borderId="24" xfId="0" applyNumberFormat="1" applyFont="1" applyFill="1" applyBorder="1" applyAlignment="1">
      <alignment horizontal="center" vertical="center" wrapText="1"/>
    </xf>
    <xf numFmtId="2" fontId="2" fillId="38" borderId="25" xfId="0" applyNumberFormat="1" applyFont="1" applyFill="1" applyBorder="1" applyAlignment="1">
      <alignment horizontal="center" vertical="center" wrapText="1"/>
    </xf>
    <xf numFmtId="2" fontId="43" fillId="38" borderId="0" xfId="0" applyNumberFormat="1" applyFont="1" applyFill="1" applyBorder="1" applyAlignment="1">
      <alignment horizontal="center"/>
    </xf>
    <xf numFmtId="2" fontId="43" fillId="38" borderId="12" xfId="0" applyNumberFormat="1" applyFont="1" applyFill="1" applyBorder="1" applyAlignment="1">
      <alignment horizontal="center"/>
    </xf>
    <xf numFmtId="9" fontId="2" fillId="33" borderId="26" xfId="57" applyFont="1" applyFill="1" applyBorder="1" applyAlignment="1">
      <alignment horizontal="center" vertical="center" wrapText="1"/>
    </xf>
    <xf numFmtId="10" fontId="41" fillId="33" borderId="27" xfId="57" applyNumberFormat="1" applyFont="1" applyFill="1" applyBorder="1" applyAlignment="1">
      <alignment horizontal="center"/>
    </xf>
    <xf numFmtId="10" fontId="41" fillId="33" borderId="28" xfId="57" applyNumberFormat="1" applyFont="1" applyFill="1" applyBorder="1" applyAlignment="1">
      <alignment horizontal="center"/>
    </xf>
    <xf numFmtId="9" fontId="2" fillId="33" borderId="29" xfId="57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zoomScale="90" zoomScaleNormal="90" zoomScalePageLayoutView="0" workbookViewId="0" topLeftCell="A139">
      <selection activeCell="U151" sqref="U151"/>
    </sheetView>
  </sheetViews>
  <sheetFormatPr defaultColWidth="9.140625" defaultRowHeight="15"/>
  <cols>
    <col min="1" max="1" width="9.140625" style="14" customWidth="1"/>
    <col min="2" max="2" width="13.28125" style="14" customWidth="1"/>
    <col min="3" max="3" width="19.7109375" style="14" bestFit="1" customWidth="1"/>
    <col min="4" max="4" width="6.28125" style="14" bestFit="1" customWidth="1"/>
    <col min="5" max="5" width="4.00390625" style="14" bestFit="1" customWidth="1"/>
    <col min="6" max="6" width="24.140625" style="14" bestFit="1" customWidth="1"/>
    <col min="7" max="7" width="10.00390625" style="16" customWidth="1"/>
    <col min="8" max="8" width="10.57421875" style="42" customWidth="1"/>
    <col min="9" max="11" width="10.00390625" style="42" customWidth="1"/>
    <col min="12" max="14" width="9.28125" style="42" bestFit="1" customWidth="1"/>
    <col min="15" max="15" width="12.7109375" style="14" customWidth="1"/>
    <col min="16" max="16384" width="9.140625" style="14" customWidth="1"/>
  </cols>
  <sheetData>
    <row r="1" spans="1:16" ht="16.5" thickBot="1">
      <c r="A1" s="25"/>
      <c r="B1" s="25"/>
      <c r="C1" s="25"/>
      <c r="D1" s="25"/>
      <c r="E1" s="25"/>
      <c r="F1" s="25"/>
      <c r="G1" s="24"/>
      <c r="H1" s="26"/>
      <c r="I1" s="26"/>
      <c r="J1" s="26"/>
      <c r="K1" s="26"/>
      <c r="L1" s="26"/>
      <c r="M1" s="26"/>
      <c r="N1" s="26"/>
      <c r="O1" s="25"/>
      <c r="P1" s="25"/>
    </row>
    <row r="2" spans="1:16" ht="31.5">
      <c r="A2" s="25"/>
      <c r="B2" s="27" t="s">
        <v>162</v>
      </c>
      <c r="C2" s="28" t="s">
        <v>0</v>
      </c>
      <c r="D2" s="28" t="s">
        <v>1</v>
      </c>
      <c r="E2" s="28" t="s">
        <v>2</v>
      </c>
      <c r="F2" s="28" t="s">
        <v>3</v>
      </c>
      <c r="G2" s="29" t="s">
        <v>4</v>
      </c>
      <c r="H2" s="30" t="s">
        <v>163</v>
      </c>
      <c r="I2" s="31" t="s">
        <v>36</v>
      </c>
      <c r="J2" s="31" t="s">
        <v>6</v>
      </c>
      <c r="K2" s="31" t="s">
        <v>5</v>
      </c>
      <c r="L2" s="32" t="s">
        <v>7</v>
      </c>
      <c r="M2" s="33" t="s">
        <v>164</v>
      </c>
      <c r="N2" s="34" t="s">
        <v>165</v>
      </c>
      <c r="O2" s="47" t="s">
        <v>166</v>
      </c>
      <c r="P2" s="25"/>
    </row>
    <row r="3" spans="1:16" ht="15.75" customHeight="1">
      <c r="A3" s="25"/>
      <c r="B3" s="35">
        <v>41822</v>
      </c>
      <c r="C3" s="1" t="s">
        <v>155</v>
      </c>
      <c r="D3" s="1">
        <v>3</v>
      </c>
      <c r="E3" s="1">
        <v>4</v>
      </c>
      <c r="F3" s="2" t="s">
        <v>16</v>
      </c>
      <c r="G3" s="17">
        <v>5.2</v>
      </c>
      <c r="H3" s="3">
        <v>15</v>
      </c>
      <c r="I3" s="4"/>
      <c r="J3" s="36"/>
      <c r="K3" s="4">
        <f aca="true" t="shared" si="0" ref="K3:K34">ROUND(5/G3,1)</f>
        <v>1</v>
      </c>
      <c r="L3" s="6"/>
      <c r="M3" s="45">
        <f>L3-K3</f>
        <v>-1</v>
      </c>
      <c r="N3" s="37">
        <f>K3</f>
        <v>1</v>
      </c>
      <c r="O3" s="48">
        <f>M3/N3</f>
        <v>-1</v>
      </c>
      <c r="P3" s="25"/>
    </row>
    <row r="4" spans="1:16" ht="15.75" customHeight="1">
      <c r="A4" s="25"/>
      <c r="B4" s="35">
        <v>41822</v>
      </c>
      <c r="C4" s="1" t="s">
        <v>155</v>
      </c>
      <c r="D4" s="1">
        <v>4</v>
      </c>
      <c r="E4" s="1">
        <v>2</v>
      </c>
      <c r="F4" s="2" t="s">
        <v>20</v>
      </c>
      <c r="G4" s="17">
        <v>5.9</v>
      </c>
      <c r="H4" s="3">
        <v>6</v>
      </c>
      <c r="I4" s="4"/>
      <c r="J4" s="36"/>
      <c r="K4" s="4">
        <f t="shared" si="0"/>
        <v>0.8</v>
      </c>
      <c r="L4" s="6"/>
      <c r="M4" s="45">
        <f>M3-K4+L4</f>
        <v>-1.8</v>
      </c>
      <c r="N4" s="37">
        <f>N3+K4</f>
        <v>1.8</v>
      </c>
      <c r="O4" s="48">
        <f>M4/N4</f>
        <v>-1</v>
      </c>
      <c r="P4" s="25"/>
    </row>
    <row r="5" spans="1:16" ht="15.75" customHeight="1">
      <c r="A5" s="25"/>
      <c r="B5" s="35">
        <v>41822</v>
      </c>
      <c r="C5" s="1" t="s">
        <v>155</v>
      </c>
      <c r="D5" s="1">
        <v>5</v>
      </c>
      <c r="E5" s="1">
        <v>3</v>
      </c>
      <c r="F5" s="2" t="s">
        <v>32</v>
      </c>
      <c r="G5" s="17">
        <v>6</v>
      </c>
      <c r="H5" s="3">
        <v>16</v>
      </c>
      <c r="I5" s="4"/>
      <c r="J5" s="38">
        <v>3</v>
      </c>
      <c r="K5" s="4">
        <f t="shared" si="0"/>
        <v>0.8</v>
      </c>
      <c r="L5" s="6"/>
      <c r="M5" s="45">
        <f aca="true" t="shared" si="1" ref="M5:M68">M4-K5+L5</f>
        <v>-2.6</v>
      </c>
      <c r="N5" s="37">
        <f aca="true" t="shared" si="2" ref="N5:N68">N4+K5</f>
        <v>2.6</v>
      </c>
      <c r="O5" s="48">
        <f aca="true" t="shared" si="3" ref="O5:O68">M5/N5</f>
        <v>-1</v>
      </c>
      <c r="P5" s="25"/>
    </row>
    <row r="6" spans="1:16" ht="15.75" customHeight="1">
      <c r="A6" s="25"/>
      <c r="B6" s="35">
        <v>41822</v>
      </c>
      <c r="C6" s="1" t="s">
        <v>155</v>
      </c>
      <c r="D6" s="1">
        <v>6</v>
      </c>
      <c r="E6" s="1">
        <v>12</v>
      </c>
      <c r="F6" s="2" t="s">
        <v>33</v>
      </c>
      <c r="G6" s="17">
        <v>4.8</v>
      </c>
      <c r="H6" s="3">
        <v>10</v>
      </c>
      <c r="I6" s="4"/>
      <c r="J6" s="36"/>
      <c r="K6" s="4">
        <f t="shared" si="0"/>
        <v>1</v>
      </c>
      <c r="L6" s="6"/>
      <c r="M6" s="45">
        <f t="shared" si="1"/>
        <v>-3.6</v>
      </c>
      <c r="N6" s="37">
        <f t="shared" si="2"/>
        <v>3.6</v>
      </c>
      <c r="O6" s="48">
        <f t="shared" si="3"/>
        <v>-1</v>
      </c>
      <c r="P6" s="25"/>
    </row>
    <row r="7" spans="1:16" ht="15.75" customHeight="1">
      <c r="A7" s="25"/>
      <c r="B7" s="35">
        <v>41822</v>
      </c>
      <c r="C7" s="1" t="s">
        <v>155</v>
      </c>
      <c r="D7" s="1">
        <v>7</v>
      </c>
      <c r="E7" s="1">
        <v>8</v>
      </c>
      <c r="F7" s="2" t="s">
        <v>34</v>
      </c>
      <c r="G7" s="17">
        <v>5.1</v>
      </c>
      <c r="H7" s="3">
        <v>17</v>
      </c>
      <c r="I7" s="4"/>
      <c r="J7" s="36"/>
      <c r="K7" s="4">
        <f t="shared" si="0"/>
        <v>1</v>
      </c>
      <c r="L7" s="6"/>
      <c r="M7" s="45">
        <f t="shared" si="1"/>
        <v>-4.6</v>
      </c>
      <c r="N7" s="37">
        <f t="shared" si="2"/>
        <v>4.6</v>
      </c>
      <c r="O7" s="48">
        <f t="shared" si="3"/>
        <v>-1</v>
      </c>
      <c r="P7" s="25"/>
    </row>
    <row r="8" spans="1:16" ht="15.75" customHeight="1">
      <c r="A8" s="25"/>
      <c r="B8" s="35">
        <v>41822</v>
      </c>
      <c r="C8" s="1" t="s">
        <v>9</v>
      </c>
      <c r="D8" s="1">
        <v>8</v>
      </c>
      <c r="E8" s="1">
        <v>9</v>
      </c>
      <c r="F8" s="2" t="s">
        <v>25</v>
      </c>
      <c r="G8" s="17">
        <v>4.5</v>
      </c>
      <c r="H8" s="3">
        <v>12</v>
      </c>
      <c r="I8" s="4"/>
      <c r="J8" s="36"/>
      <c r="K8" s="4">
        <f t="shared" si="0"/>
        <v>1.1</v>
      </c>
      <c r="L8" s="6"/>
      <c r="M8" s="45">
        <f t="shared" si="1"/>
        <v>-5.699999999999999</v>
      </c>
      <c r="N8" s="37">
        <f t="shared" si="2"/>
        <v>5.699999999999999</v>
      </c>
      <c r="O8" s="48">
        <f t="shared" si="3"/>
        <v>-1</v>
      </c>
      <c r="P8" s="25"/>
    </row>
    <row r="9" spans="1:16" ht="15.75" customHeight="1">
      <c r="A9" s="25"/>
      <c r="B9" s="35">
        <v>41822</v>
      </c>
      <c r="C9" s="1" t="s">
        <v>8</v>
      </c>
      <c r="D9" s="1">
        <v>4</v>
      </c>
      <c r="E9" s="1">
        <v>4</v>
      </c>
      <c r="F9" s="2" t="s">
        <v>10</v>
      </c>
      <c r="G9" s="17">
        <v>4.2</v>
      </c>
      <c r="H9" s="3">
        <v>11</v>
      </c>
      <c r="I9" s="4"/>
      <c r="J9" s="36"/>
      <c r="K9" s="4">
        <f t="shared" si="0"/>
        <v>1.2</v>
      </c>
      <c r="L9" s="6"/>
      <c r="M9" s="45">
        <f t="shared" si="1"/>
        <v>-6.8999999999999995</v>
      </c>
      <c r="N9" s="37">
        <f t="shared" si="2"/>
        <v>6.8999999999999995</v>
      </c>
      <c r="O9" s="48">
        <f t="shared" si="3"/>
        <v>-1</v>
      </c>
      <c r="P9" s="25"/>
    </row>
    <row r="10" spans="1:16" ht="15.75" customHeight="1">
      <c r="A10" s="25"/>
      <c r="B10" s="35">
        <v>41822</v>
      </c>
      <c r="C10" s="1" t="s">
        <v>8</v>
      </c>
      <c r="D10" s="1">
        <v>4</v>
      </c>
      <c r="E10" s="1">
        <v>3</v>
      </c>
      <c r="F10" s="2" t="s">
        <v>11</v>
      </c>
      <c r="G10" s="17">
        <v>5.1</v>
      </c>
      <c r="H10" s="3">
        <v>8</v>
      </c>
      <c r="I10" s="4"/>
      <c r="J10" s="36"/>
      <c r="K10" s="4">
        <f t="shared" si="0"/>
        <v>1</v>
      </c>
      <c r="L10" s="6"/>
      <c r="M10" s="45">
        <f t="shared" si="1"/>
        <v>-7.8999999999999995</v>
      </c>
      <c r="N10" s="37">
        <f t="shared" si="2"/>
        <v>7.8999999999999995</v>
      </c>
      <c r="O10" s="48">
        <f t="shared" si="3"/>
        <v>-1</v>
      </c>
      <c r="P10" s="25"/>
    </row>
    <row r="11" spans="1:16" ht="15.75" customHeight="1">
      <c r="A11" s="25"/>
      <c r="B11" s="35">
        <v>41822</v>
      </c>
      <c r="C11" s="1" t="s">
        <v>8</v>
      </c>
      <c r="D11" s="1">
        <v>5</v>
      </c>
      <c r="E11" s="1">
        <v>2</v>
      </c>
      <c r="F11" s="2" t="s">
        <v>13</v>
      </c>
      <c r="G11" s="17">
        <v>2.6</v>
      </c>
      <c r="H11" s="3">
        <v>5.5</v>
      </c>
      <c r="I11" s="4"/>
      <c r="J11" s="39">
        <v>2</v>
      </c>
      <c r="K11" s="4">
        <f t="shared" si="0"/>
        <v>1.9</v>
      </c>
      <c r="L11" s="6"/>
      <c r="M11" s="45">
        <f t="shared" si="1"/>
        <v>-9.799999999999999</v>
      </c>
      <c r="N11" s="37">
        <f t="shared" si="2"/>
        <v>9.799999999999999</v>
      </c>
      <c r="O11" s="48">
        <f t="shared" si="3"/>
        <v>-1</v>
      </c>
      <c r="P11" s="25"/>
    </row>
    <row r="12" spans="1:16" ht="15.75" customHeight="1">
      <c r="A12" s="25"/>
      <c r="B12" s="35">
        <v>41822</v>
      </c>
      <c r="C12" s="1" t="s">
        <v>8</v>
      </c>
      <c r="D12" s="1">
        <v>6</v>
      </c>
      <c r="E12" s="1">
        <v>9</v>
      </c>
      <c r="F12" s="2" t="s">
        <v>18</v>
      </c>
      <c r="G12" s="17">
        <v>3.6</v>
      </c>
      <c r="H12" s="3">
        <v>4.8</v>
      </c>
      <c r="I12" s="4"/>
      <c r="J12" s="39">
        <v>2</v>
      </c>
      <c r="K12" s="4">
        <f t="shared" si="0"/>
        <v>1.4</v>
      </c>
      <c r="L12" s="6"/>
      <c r="M12" s="45">
        <f t="shared" si="1"/>
        <v>-11.2</v>
      </c>
      <c r="N12" s="37">
        <f t="shared" si="2"/>
        <v>11.2</v>
      </c>
      <c r="O12" s="48">
        <f t="shared" si="3"/>
        <v>-1</v>
      </c>
      <c r="P12" s="25"/>
    </row>
    <row r="13" spans="1:16" ht="15.75" customHeight="1">
      <c r="A13" s="25"/>
      <c r="B13" s="35">
        <v>41822</v>
      </c>
      <c r="C13" s="1" t="s">
        <v>8</v>
      </c>
      <c r="D13" s="1">
        <v>7</v>
      </c>
      <c r="E13" s="1">
        <v>2</v>
      </c>
      <c r="F13" s="2" t="s">
        <v>22</v>
      </c>
      <c r="G13" s="17">
        <v>5.3</v>
      </c>
      <c r="H13" s="3">
        <v>13</v>
      </c>
      <c r="I13" s="4"/>
      <c r="J13" s="36"/>
      <c r="K13" s="4">
        <f t="shared" si="0"/>
        <v>0.9</v>
      </c>
      <c r="L13" s="6"/>
      <c r="M13" s="45">
        <f t="shared" si="1"/>
        <v>-12.1</v>
      </c>
      <c r="N13" s="37">
        <f t="shared" si="2"/>
        <v>12.1</v>
      </c>
      <c r="O13" s="48">
        <f t="shared" si="3"/>
        <v>-1</v>
      </c>
      <c r="P13" s="25"/>
    </row>
    <row r="14" spans="1:16" ht="15.75" customHeight="1">
      <c r="A14" s="25"/>
      <c r="B14" s="35">
        <v>41822</v>
      </c>
      <c r="C14" s="1" t="s">
        <v>8</v>
      </c>
      <c r="D14" s="1">
        <v>7</v>
      </c>
      <c r="E14" s="1">
        <v>10</v>
      </c>
      <c r="F14" s="2" t="s">
        <v>23</v>
      </c>
      <c r="G14" s="17">
        <v>5.9</v>
      </c>
      <c r="H14" s="3">
        <v>9.5</v>
      </c>
      <c r="I14" s="4"/>
      <c r="J14" s="36"/>
      <c r="K14" s="4">
        <f t="shared" si="0"/>
        <v>0.8</v>
      </c>
      <c r="L14" s="6"/>
      <c r="M14" s="45">
        <f t="shared" si="1"/>
        <v>-12.9</v>
      </c>
      <c r="N14" s="37">
        <f t="shared" si="2"/>
        <v>12.9</v>
      </c>
      <c r="O14" s="48">
        <f t="shared" si="3"/>
        <v>-1</v>
      </c>
      <c r="P14" s="25"/>
    </row>
    <row r="15" spans="1:16" ht="15.75" customHeight="1">
      <c r="A15" s="25"/>
      <c r="B15" s="35">
        <v>41822</v>
      </c>
      <c r="C15" s="1" t="s">
        <v>8</v>
      </c>
      <c r="D15" s="1">
        <v>8</v>
      </c>
      <c r="E15" s="1">
        <v>4</v>
      </c>
      <c r="F15" s="2" t="s">
        <v>29</v>
      </c>
      <c r="G15" s="17">
        <v>3.9</v>
      </c>
      <c r="H15" s="3">
        <v>9.5</v>
      </c>
      <c r="I15" s="4"/>
      <c r="J15" s="39">
        <v>2</v>
      </c>
      <c r="K15" s="4">
        <f t="shared" si="0"/>
        <v>1.3</v>
      </c>
      <c r="L15" s="6"/>
      <c r="M15" s="45">
        <f t="shared" si="1"/>
        <v>-14.200000000000001</v>
      </c>
      <c r="N15" s="37">
        <f t="shared" si="2"/>
        <v>14.200000000000001</v>
      </c>
      <c r="O15" s="48">
        <f t="shared" si="3"/>
        <v>-1</v>
      </c>
      <c r="P15" s="25"/>
    </row>
    <row r="16" spans="1:16" ht="15.75" customHeight="1">
      <c r="A16" s="25"/>
      <c r="B16" s="35">
        <v>41822</v>
      </c>
      <c r="C16" s="1" t="s">
        <v>8</v>
      </c>
      <c r="D16" s="1">
        <v>8</v>
      </c>
      <c r="E16" s="1">
        <v>12</v>
      </c>
      <c r="F16" s="2" t="s">
        <v>30</v>
      </c>
      <c r="G16" s="17">
        <v>4.6</v>
      </c>
      <c r="H16" s="3">
        <v>9.5</v>
      </c>
      <c r="I16" s="4"/>
      <c r="J16" s="36"/>
      <c r="K16" s="4">
        <f t="shared" si="0"/>
        <v>1.1</v>
      </c>
      <c r="L16" s="6"/>
      <c r="M16" s="45">
        <f t="shared" si="1"/>
        <v>-15.3</v>
      </c>
      <c r="N16" s="37">
        <f t="shared" si="2"/>
        <v>15.3</v>
      </c>
      <c r="O16" s="48">
        <f t="shared" si="3"/>
        <v>-1</v>
      </c>
      <c r="P16" s="25"/>
    </row>
    <row r="17" spans="1:16" ht="15.75" customHeight="1">
      <c r="A17" s="25"/>
      <c r="B17" s="35">
        <v>41822</v>
      </c>
      <c r="C17" s="1" t="s">
        <v>8</v>
      </c>
      <c r="D17" s="1">
        <v>8</v>
      </c>
      <c r="E17" s="1">
        <v>11</v>
      </c>
      <c r="F17" s="2" t="s">
        <v>31</v>
      </c>
      <c r="G17" s="17">
        <v>4.7</v>
      </c>
      <c r="H17" s="3">
        <v>12</v>
      </c>
      <c r="I17" s="4"/>
      <c r="J17" s="36"/>
      <c r="K17" s="4">
        <f t="shared" si="0"/>
        <v>1.1</v>
      </c>
      <c r="L17" s="6"/>
      <c r="M17" s="45">
        <f t="shared" si="1"/>
        <v>-16.400000000000002</v>
      </c>
      <c r="N17" s="37">
        <f t="shared" si="2"/>
        <v>16.400000000000002</v>
      </c>
      <c r="O17" s="48">
        <f t="shared" si="3"/>
        <v>-1</v>
      </c>
      <c r="P17" s="25"/>
    </row>
    <row r="18" spans="1:16" ht="15.75" customHeight="1">
      <c r="A18" s="25"/>
      <c r="B18" s="35">
        <v>41822</v>
      </c>
      <c r="C18" s="1" t="s">
        <v>14</v>
      </c>
      <c r="D18" s="1">
        <v>5</v>
      </c>
      <c r="E18" s="1">
        <v>6</v>
      </c>
      <c r="F18" s="2" t="s">
        <v>15</v>
      </c>
      <c r="G18" s="17">
        <v>3.4</v>
      </c>
      <c r="H18" s="3">
        <v>4</v>
      </c>
      <c r="I18" s="4"/>
      <c r="J18" s="38">
        <v>3</v>
      </c>
      <c r="K18" s="4">
        <f t="shared" si="0"/>
        <v>1.5</v>
      </c>
      <c r="L18" s="6"/>
      <c r="M18" s="45">
        <f t="shared" si="1"/>
        <v>-17.900000000000002</v>
      </c>
      <c r="N18" s="37">
        <f t="shared" si="2"/>
        <v>17.900000000000002</v>
      </c>
      <c r="O18" s="48">
        <f t="shared" si="3"/>
        <v>-1</v>
      </c>
      <c r="P18" s="25"/>
    </row>
    <row r="19" spans="1:16" ht="15.75" customHeight="1">
      <c r="A19" s="25"/>
      <c r="B19" s="35">
        <v>41822</v>
      </c>
      <c r="C19" s="1" t="s">
        <v>14</v>
      </c>
      <c r="D19" s="1">
        <v>6</v>
      </c>
      <c r="E19" s="1">
        <v>10</v>
      </c>
      <c r="F19" s="2" t="s">
        <v>19</v>
      </c>
      <c r="G19" s="17">
        <v>5</v>
      </c>
      <c r="H19" s="3">
        <v>7.5</v>
      </c>
      <c r="I19" s="4"/>
      <c r="J19" s="39">
        <v>2</v>
      </c>
      <c r="K19" s="4">
        <f t="shared" si="0"/>
        <v>1</v>
      </c>
      <c r="L19" s="6"/>
      <c r="M19" s="45">
        <f t="shared" si="1"/>
        <v>-18.900000000000002</v>
      </c>
      <c r="N19" s="37">
        <f t="shared" si="2"/>
        <v>18.900000000000002</v>
      </c>
      <c r="O19" s="48">
        <f t="shared" si="3"/>
        <v>-1</v>
      </c>
      <c r="P19" s="25"/>
    </row>
    <row r="20" spans="1:16" ht="15.75" customHeight="1">
      <c r="A20" s="25"/>
      <c r="B20" s="35">
        <v>41822</v>
      </c>
      <c r="C20" s="1" t="s">
        <v>14</v>
      </c>
      <c r="D20" s="1">
        <v>7</v>
      </c>
      <c r="E20" s="1">
        <v>3</v>
      </c>
      <c r="F20" s="2" t="s">
        <v>26</v>
      </c>
      <c r="G20" s="17">
        <v>5.9</v>
      </c>
      <c r="H20" s="3">
        <v>9.5</v>
      </c>
      <c r="I20" s="4"/>
      <c r="J20" s="39">
        <v>2</v>
      </c>
      <c r="K20" s="4">
        <f t="shared" si="0"/>
        <v>0.8</v>
      </c>
      <c r="L20" s="6"/>
      <c r="M20" s="45">
        <f t="shared" si="1"/>
        <v>-19.700000000000003</v>
      </c>
      <c r="N20" s="37">
        <f t="shared" si="2"/>
        <v>19.700000000000003</v>
      </c>
      <c r="O20" s="48">
        <f t="shared" si="3"/>
        <v>-1</v>
      </c>
      <c r="P20" s="25"/>
    </row>
    <row r="21" spans="1:16" ht="15.75" customHeight="1">
      <c r="A21" s="25"/>
      <c r="B21" s="35">
        <v>41825</v>
      </c>
      <c r="C21" s="1" t="s">
        <v>155</v>
      </c>
      <c r="D21" s="1">
        <v>4</v>
      </c>
      <c r="E21" s="1">
        <v>6</v>
      </c>
      <c r="F21" s="2" t="s">
        <v>67</v>
      </c>
      <c r="G21" s="17">
        <v>2.9</v>
      </c>
      <c r="H21" s="3">
        <v>3.6</v>
      </c>
      <c r="I21" s="4">
        <v>3.6</v>
      </c>
      <c r="J21" s="9">
        <v>1</v>
      </c>
      <c r="K21" s="4">
        <f t="shared" si="0"/>
        <v>1.7</v>
      </c>
      <c r="L21" s="6">
        <f>K21*I21</f>
        <v>6.12</v>
      </c>
      <c r="M21" s="45">
        <f t="shared" si="1"/>
        <v>-15.280000000000001</v>
      </c>
      <c r="N21" s="37">
        <f t="shared" si="2"/>
        <v>21.400000000000002</v>
      </c>
      <c r="O21" s="48">
        <f t="shared" si="3"/>
        <v>-0.7140186915887851</v>
      </c>
      <c r="P21" s="25"/>
    </row>
    <row r="22" spans="1:16" ht="15.75" customHeight="1">
      <c r="A22" s="25"/>
      <c r="B22" s="35">
        <v>41825</v>
      </c>
      <c r="C22" s="1" t="s">
        <v>155</v>
      </c>
      <c r="D22" s="1">
        <v>5</v>
      </c>
      <c r="E22" s="1">
        <v>6</v>
      </c>
      <c r="F22" s="2" t="s">
        <v>75</v>
      </c>
      <c r="G22" s="17">
        <v>2.5</v>
      </c>
      <c r="H22" s="3">
        <v>4.6</v>
      </c>
      <c r="I22" s="4">
        <v>4.4</v>
      </c>
      <c r="J22" s="9">
        <v>1</v>
      </c>
      <c r="K22" s="4">
        <f t="shared" si="0"/>
        <v>2</v>
      </c>
      <c r="L22" s="6">
        <f>K22*I22</f>
        <v>8.8</v>
      </c>
      <c r="M22" s="45">
        <f t="shared" si="1"/>
        <v>-8.48</v>
      </c>
      <c r="N22" s="37">
        <f t="shared" si="2"/>
        <v>23.400000000000002</v>
      </c>
      <c r="O22" s="48">
        <f t="shared" si="3"/>
        <v>-0.3623931623931624</v>
      </c>
      <c r="P22" s="25"/>
    </row>
    <row r="23" spans="1:16" ht="15.75" customHeight="1">
      <c r="A23" s="25"/>
      <c r="B23" s="35">
        <v>41825</v>
      </c>
      <c r="C23" s="1" t="s">
        <v>155</v>
      </c>
      <c r="D23" s="1">
        <v>5</v>
      </c>
      <c r="E23" s="1">
        <v>4</v>
      </c>
      <c r="F23" s="2" t="s">
        <v>76</v>
      </c>
      <c r="G23" s="17">
        <v>3.3</v>
      </c>
      <c r="H23" s="3">
        <v>7.5</v>
      </c>
      <c r="I23" s="4"/>
      <c r="J23" s="5">
        <v>2</v>
      </c>
      <c r="K23" s="4">
        <f t="shared" si="0"/>
        <v>1.5</v>
      </c>
      <c r="L23" s="6"/>
      <c r="M23" s="45">
        <f t="shared" si="1"/>
        <v>-9.98</v>
      </c>
      <c r="N23" s="37">
        <f t="shared" si="2"/>
        <v>24.900000000000002</v>
      </c>
      <c r="O23" s="48">
        <f t="shared" si="3"/>
        <v>-0.40080321285140563</v>
      </c>
      <c r="P23" s="25"/>
    </row>
    <row r="24" spans="1:16" ht="15.75" customHeight="1">
      <c r="A24" s="25"/>
      <c r="B24" s="35">
        <v>41825</v>
      </c>
      <c r="C24" s="1" t="s">
        <v>155</v>
      </c>
      <c r="D24" s="1">
        <v>6</v>
      </c>
      <c r="E24" s="1">
        <v>5</v>
      </c>
      <c r="F24" s="2" t="s">
        <v>79</v>
      </c>
      <c r="G24" s="17">
        <v>6</v>
      </c>
      <c r="H24" s="3">
        <v>10</v>
      </c>
      <c r="I24" s="4"/>
      <c r="J24" s="5">
        <v>2</v>
      </c>
      <c r="K24" s="4">
        <f t="shared" si="0"/>
        <v>0.8</v>
      </c>
      <c r="L24" s="6"/>
      <c r="M24" s="45">
        <f t="shared" si="1"/>
        <v>-10.780000000000001</v>
      </c>
      <c r="N24" s="37">
        <f t="shared" si="2"/>
        <v>25.700000000000003</v>
      </c>
      <c r="O24" s="48">
        <f t="shared" si="3"/>
        <v>-0.41945525291828795</v>
      </c>
      <c r="P24" s="25"/>
    </row>
    <row r="25" spans="1:16" ht="15.75" customHeight="1">
      <c r="A25" s="25"/>
      <c r="B25" s="35">
        <v>41825</v>
      </c>
      <c r="C25" s="1" t="s">
        <v>155</v>
      </c>
      <c r="D25" s="1">
        <v>8</v>
      </c>
      <c r="E25" s="1">
        <v>14</v>
      </c>
      <c r="F25" s="2" t="s">
        <v>82</v>
      </c>
      <c r="G25" s="17">
        <v>4.5</v>
      </c>
      <c r="H25" s="3">
        <v>4.6</v>
      </c>
      <c r="I25" s="4"/>
      <c r="J25" s="5">
        <v>2</v>
      </c>
      <c r="K25" s="4">
        <f t="shared" si="0"/>
        <v>1.1</v>
      </c>
      <c r="L25" s="6"/>
      <c r="M25" s="45">
        <f t="shared" si="1"/>
        <v>-11.88</v>
      </c>
      <c r="N25" s="37">
        <f t="shared" si="2"/>
        <v>26.800000000000004</v>
      </c>
      <c r="O25" s="48">
        <f t="shared" si="3"/>
        <v>-0.4432835820895522</v>
      </c>
      <c r="P25" s="25"/>
    </row>
    <row r="26" spans="1:16" ht="15.75" customHeight="1">
      <c r="A26" s="25"/>
      <c r="B26" s="35">
        <v>41825</v>
      </c>
      <c r="C26" s="1" t="s">
        <v>155</v>
      </c>
      <c r="D26" s="1">
        <v>8</v>
      </c>
      <c r="E26" s="1">
        <v>3</v>
      </c>
      <c r="F26" s="2" t="s">
        <v>83</v>
      </c>
      <c r="G26" s="17">
        <v>4.9</v>
      </c>
      <c r="H26" s="3">
        <v>10</v>
      </c>
      <c r="I26" s="4">
        <v>9</v>
      </c>
      <c r="J26" s="9">
        <v>1</v>
      </c>
      <c r="K26" s="4">
        <f t="shared" si="0"/>
        <v>1</v>
      </c>
      <c r="L26" s="6">
        <f>K26*I26</f>
        <v>9</v>
      </c>
      <c r="M26" s="45">
        <f t="shared" si="1"/>
        <v>-3.880000000000001</v>
      </c>
      <c r="N26" s="37">
        <f t="shared" si="2"/>
        <v>27.800000000000004</v>
      </c>
      <c r="O26" s="48">
        <f t="shared" si="3"/>
        <v>-0.13956834532374102</v>
      </c>
      <c r="P26" s="25"/>
    </row>
    <row r="27" spans="1:16" ht="15.75" customHeight="1">
      <c r="A27" s="25"/>
      <c r="B27" s="35">
        <v>41825</v>
      </c>
      <c r="C27" s="1" t="s">
        <v>46</v>
      </c>
      <c r="D27" s="1">
        <v>2</v>
      </c>
      <c r="E27" s="1">
        <v>2</v>
      </c>
      <c r="F27" s="2" t="s">
        <v>47</v>
      </c>
      <c r="G27" s="17">
        <v>5.3</v>
      </c>
      <c r="H27" s="3">
        <v>11</v>
      </c>
      <c r="I27" s="4">
        <v>10</v>
      </c>
      <c r="J27" s="9">
        <v>1</v>
      </c>
      <c r="K27" s="4">
        <f t="shared" si="0"/>
        <v>0.9</v>
      </c>
      <c r="L27" s="6">
        <f>K27*I27</f>
        <v>9</v>
      </c>
      <c r="M27" s="45">
        <f t="shared" si="1"/>
        <v>4.219999999999999</v>
      </c>
      <c r="N27" s="37">
        <f t="shared" si="2"/>
        <v>28.700000000000003</v>
      </c>
      <c r="O27" s="48">
        <f t="shared" si="3"/>
        <v>0.14703832752613236</v>
      </c>
      <c r="P27" s="25"/>
    </row>
    <row r="28" spans="1:16" ht="15.75" customHeight="1">
      <c r="A28" s="25"/>
      <c r="B28" s="35">
        <v>41825</v>
      </c>
      <c r="C28" s="1" t="s">
        <v>46</v>
      </c>
      <c r="D28" s="1">
        <v>5</v>
      </c>
      <c r="E28" s="1">
        <v>12</v>
      </c>
      <c r="F28" s="2" t="s">
        <v>60</v>
      </c>
      <c r="G28" s="17">
        <v>5.3</v>
      </c>
      <c r="H28" s="3">
        <v>11</v>
      </c>
      <c r="I28" s="4"/>
      <c r="J28" s="8"/>
      <c r="K28" s="4">
        <f t="shared" si="0"/>
        <v>0.9</v>
      </c>
      <c r="L28" s="6"/>
      <c r="M28" s="45">
        <f t="shared" si="1"/>
        <v>3.319999999999999</v>
      </c>
      <c r="N28" s="37">
        <f t="shared" si="2"/>
        <v>29.6</v>
      </c>
      <c r="O28" s="48">
        <f t="shared" si="3"/>
        <v>0.11216216216216213</v>
      </c>
      <c r="P28" s="25"/>
    </row>
    <row r="29" spans="1:16" ht="15.75" customHeight="1">
      <c r="A29" s="25"/>
      <c r="B29" s="35">
        <v>41825</v>
      </c>
      <c r="C29" s="1" t="s">
        <v>46</v>
      </c>
      <c r="D29" s="1">
        <v>7</v>
      </c>
      <c r="E29" s="1">
        <v>4</v>
      </c>
      <c r="F29" s="2" t="s">
        <v>71</v>
      </c>
      <c r="G29" s="17">
        <v>3.9</v>
      </c>
      <c r="H29" s="3">
        <v>7</v>
      </c>
      <c r="I29" s="4"/>
      <c r="J29" s="5">
        <v>2</v>
      </c>
      <c r="K29" s="4">
        <f t="shared" si="0"/>
        <v>1.3</v>
      </c>
      <c r="L29" s="6"/>
      <c r="M29" s="45">
        <f t="shared" si="1"/>
        <v>2.0199999999999987</v>
      </c>
      <c r="N29" s="37">
        <f t="shared" si="2"/>
        <v>30.900000000000002</v>
      </c>
      <c r="O29" s="48">
        <f t="shared" si="3"/>
        <v>0.0653721682847896</v>
      </c>
      <c r="P29" s="25"/>
    </row>
    <row r="30" spans="1:16" ht="15.75" customHeight="1">
      <c r="A30" s="25"/>
      <c r="B30" s="35">
        <v>41825</v>
      </c>
      <c r="C30" s="1" t="s">
        <v>46</v>
      </c>
      <c r="D30" s="1">
        <v>7</v>
      </c>
      <c r="E30" s="1">
        <v>8</v>
      </c>
      <c r="F30" s="2" t="s">
        <v>72</v>
      </c>
      <c r="G30" s="17">
        <v>4.7</v>
      </c>
      <c r="H30" s="3">
        <v>6.5</v>
      </c>
      <c r="I30" s="4">
        <v>5.5</v>
      </c>
      <c r="J30" s="9">
        <v>1</v>
      </c>
      <c r="K30" s="4">
        <f t="shared" si="0"/>
        <v>1.1</v>
      </c>
      <c r="L30" s="6">
        <f>K30*I30</f>
        <v>6.050000000000001</v>
      </c>
      <c r="M30" s="45">
        <f t="shared" si="1"/>
        <v>6.969999999999999</v>
      </c>
      <c r="N30" s="37">
        <f t="shared" si="2"/>
        <v>32</v>
      </c>
      <c r="O30" s="48">
        <f t="shared" si="3"/>
        <v>0.21781249999999996</v>
      </c>
      <c r="P30" s="25"/>
    </row>
    <row r="31" spans="1:16" ht="15.75" customHeight="1">
      <c r="A31" s="25"/>
      <c r="B31" s="35">
        <v>41825</v>
      </c>
      <c r="C31" s="1" t="s">
        <v>46</v>
      </c>
      <c r="D31" s="1">
        <v>8</v>
      </c>
      <c r="E31" s="1">
        <v>16</v>
      </c>
      <c r="F31" s="2" t="s">
        <v>77</v>
      </c>
      <c r="G31" s="17">
        <v>5.1</v>
      </c>
      <c r="H31" s="3">
        <v>18</v>
      </c>
      <c r="I31" s="4"/>
      <c r="J31" s="8"/>
      <c r="K31" s="4">
        <f t="shared" si="0"/>
        <v>1</v>
      </c>
      <c r="L31" s="6"/>
      <c r="M31" s="45">
        <f t="shared" si="1"/>
        <v>5.969999999999999</v>
      </c>
      <c r="N31" s="37">
        <f t="shared" si="2"/>
        <v>33</v>
      </c>
      <c r="O31" s="48">
        <f t="shared" si="3"/>
        <v>0.18090909090909088</v>
      </c>
      <c r="P31" s="25"/>
    </row>
    <row r="32" spans="1:16" ht="15.75" customHeight="1">
      <c r="A32" s="25"/>
      <c r="B32" s="35">
        <v>41825</v>
      </c>
      <c r="C32" s="1" t="s">
        <v>37</v>
      </c>
      <c r="D32" s="1">
        <v>2</v>
      </c>
      <c r="E32" s="1">
        <v>4</v>
      </c>
      <c r="F32" s="2" t="s">
        <v>38</v>
      </c>
      <c r="G32" s="17">
        <v>4.8</v>
      </c>
      <c r="H32" s="3">
        <v>8.5</v>
      </c>
      <c r="I32" s="4"/>
      <c r="J32" s="5">
        <v>2</v>
      </c>
      <c r="K32" s="4">
        <f t="shared" si="0"/>
        <v>1</v>
      </c>
      <c r="L32" s="6"/>
      <c r="M32" s="45">
        <f t="shared" si="1"/>
        <v>4.969999999999999</v>
      </c>
      <c r="N32" s="37">
        <f t="shared" si="2"/>
        <v>34</v>
      </c>
      <c r="O32" s="48">
        <f t="shared" si="3"/>
        <v>0.14617647058823527</v>
      </c>
      <c r="P32" s="25"/>
    </row>
    <row r="33" spans="1:16" ht="15.75" customHeight="1">
      <c r="A33" s="25"/>
      <c r="B33" s="35">
        <v>41825</v>
      </c>
      <c r="C33" s="1" t="s">
        <v>37</v>
      </c>
      <c r="D33" s="1">
        <v>4</v>
      </c>
      <c r="E33" s="1">
        <v>10</v>
      </c>
      <c r="F33" s="2" t="s">
        <v>51</v>
      </c>
      <c r="G33" s="17">
        <v>4.7</v>
      </c>
      <c r="H33" s="3">
        <v>9.5</v>
      </c>
      <c r="I33" s="4"/>
      <c r="J33" s="8"/>
      <c r="K33" s="4">
        <f t="shared" si="0"/>
        <v>1.1</v>
      </c>
      <c r="L33" s="6"/>
      <c r="M33" s="45">
        <f t="shared" si="1"/>
        <v>3.8699999999999988</v>
      </c>
      <c r="N33" s="37">
        <f t="shared" si="2"/>
        <v>35.1</v>
      </c>
      <c r="O33" s="48">
        <f t="shared" si="3"/>
        <v>0.11025641025641021</v>
      </c>
      <c r="P33" s="25"/>
    </row>
    <row r="34" spans="1:16" ht="15.75" customHeight="1">
      <c r="A34" s="25"/>
      <c r="B34" s="35">
        <v>41825</v>
      </c>
      <c r="C34" s="1" t="s">
        <v>37</v>
      </c>
      <c r="D34" s="1">
        <v>5</v>
      </c>
      <c r="E34" s="1">
        <v>3</v>
      </c>
      <c r="F34" s="2" t="s">
        <v>56</v>
      </c>
      <c r="G34" s="17">
        <v>5.4</v>
      </c>
      <c r="H34" s="3">
        <v>17</v>
      </c>
      <c r="I34" s="4">
        <v>15</v>
      </c>
      <c r="J34" s="9">
        <v>1</v>
      </c>
      <c r="K34" s="4">
        <f t="shared" si="0"/>
        <v>0.9</v>
      </c>
      <c r="L34" s="6">
        <f>K34*I34</f>
        <v>13.5</v>
      </c>
      <c r="M34" s="45">
        <f t="shared" si="1"/>
        <v>16.47</v>
      </c>
      <c r="N34" s="37">
        <f t="shared" si="2"/>
        <v>36</v>
      </c>
      <c r="O34" s="48">
        <f t="shared" si="3"/>
        <v>0.45749999999999996</v>
      </c>
      <c r="P34" s="25"/>
    </row>
    <row r="35" spans="1:16" ht="15.75" customHeight="1">
      <c r="A35" s="25"/>
      <c r="B35" s="35">
        <v>41825</v>
      </c>
      <c r="C35" s="1" t="s">
        <v>37</v>
      </c>
      <c r="D35" s="1">
        <v>6</v>
      </c>
      <c r="E35" s="1">
        <v>4</v>
      </c>
      <c r="F35" s="2" t="s">
        <v>61</v>
      </c>
      <c r="G35" s="17">
        <v>3.9</v>
      </c>
      <c r="H35" s="3">
        <v>6.5</v>
      </c>
      <c r="I35" s="4"/>
      <c r="J35" s="8"/>
      <c r="K35" s="4">
        <f aca="true" t="shared" si="4" ref="K35:K66">ROUND(5/G35,1)</f>
        <v>1.3</v>
      </c>
      <c r="L35" s="6"/>
      <c r="M35" s="45">
        <f t="shared" si="1"/>
        <v>15.169999999999998</v>
      </c>
      <c r="N35" s="37">
        <f t="shared" si="2"/>
        <v>37.3</v>
      </c>
      <c r="O35" s="48">
        <f t="shared" si="3"/>
        <v>0.4067024128686327</v>
      </c>
      <c r="P35" s="25"/>
    </row>
    <row r="36" spans="1:16" ht="15.75" customHeight="1">
      <c r="A36" s="25"/>
      <c r="B36" s="35">
        <v>41825</v>
      </c>
      <c r="C36" s="1" t="s">
        <v>37</v>
      </c>
      <c r="D36" s="1">
        <v>6</v>
      </c>
      <c r="E36" s="1">
        <v>9</v>
      </c>
      <c r="F36" s="2" t="s">
        <v>62</v>
      </c>
      <c r="G36" s="17">
        <v>5.2</v>
      </c>
      <c r="H36" s="3">
        <v>5.5</v>
      </c>
      <c r="I36" s="4"/>
      <c r="J36" s="8"/>
      <c r="K36" s="4">
        <f t="shared" si="4"/>
        <v>1</v>
      </c>
      <c r="L36" s="6"/>
      <c r="M36" s="45">
        <f t="shared" si="1"/>
        <v>14.169999999999998</v>
      </c>
      <c r="N36" s="37">
        <f t="shared" si="2"/>
        <v>38.3</v>
      </c>
      <c r="O36" s="48">
        <f t="shared" si="3"/>
        <v>0.36997389033942557</v>
      </c>
      <c r="P36" s="25"/>
    </row>
    <row r="37" spans="1:16" ht="15.75" customHeight="1">
      <c r="A37" s="25"/>
      <c r="B37" s="35">
        <v>41825</v>
      </c>
      <c r="C37" s="1" t="s">
        <v>37</v>
      </c>
      <c r="D37" s="1">
        <v>7</v>
      </c>
      <c r="E37" s="1">
        <v>2</v>
      </c>
      <c r="F37" s="2" t="s">
        <v>66</v>
      </c>
      <c r="G37" s="17">
        <v>3.5</v>
      </c>
      <c r="H37" s="3">
        <v>6</v>
      </c>
      <c r="I37" s="4"/>
      <c r="J37" s="7">
        <v>3</v>
      </c>
      <c r="K37" s="4">
        <f t="shared" si="4"/>
        <v>1.4</v>
      </c>
      <c r="L37" s="6"/>
      <c r="M37" s="45">
        <f t="shared" si="1"/>
        <v>12.769999999999998</v>
      </c>
      <c r="N37" s="37">
        <f t="shared" si="2"/>
        <v>39.699999999999996</v>
      </c>
      <c r="O37" s="48">
        <f t="shared" si="3"/>
        <v>0.3216624685138539</v>
      </c>
      <c r="P37" s="25"/>
    </row>
    <row r="38" spans="1:16" ht="15.75" customHeight="1">
      <c r="A38" s="25"/>
      <c r="B38" s="35">
        <v>41825</v>
      </c>
      <c r="C38" s="1" t="s">
        <v>37</v>
      </c>
      <c r="D38" s="1">
        <v>8</v>
      </c>
      <c r="E38" s="1">
        <v>12</v>
      </c>
      <c r="F38" s="2" t="s">
        <v>73</v>
      </c>
      <c r="G38" s="17">
        <v>5.1</v>
      </c>
      <c r="H38" s="3">
        <v>7</v>
      </c>
      <c r="I38" s="4"/>
      <c r="J38" s="8"/>
      <c r="K38" s="4">
        <f t="shared" si="4"/>
        <v>1</v>
      </c>
      <c r="L38" s="6"/>
      <c r="M38" s="45">
        <f t="shared" si="1"/>
        <v>11.769999999999998</v>
      </c>
      <c r="N38" s="37">
        <f t="shared" si="2"/>
        <v>40.699999999999996</v>
      </c>
      <c r="O38" s="48">
        <f t="shared" si="3"/>
        <v>0.2891891891891892</v>
      </c>
      <c r="P38" s="25"/>
    </row>
    <row r="39" spans="1:16" ht="15.75" customHeight="1">
      <c r="A39" s="25"/>
      <c r="B39" s="35">
        <v>41825</v>
      </c>
      <c r="C39" s="1" t="s">
        <v>37</v>
      </c>
      <c r="D39" s="1">
        <v>8</v>
      </c>
      <c r="E39" s="1">
        <v>2</v>
      </c>
      <c r="F39" s="2" t="s">
        <v>74</v>
      </c>
      <c r="G39" s="17">
        <v>5.9</v>
      </c>
      <c r="H39" s="3">
        <v>8</v>
      </c>
      <c r="I39" s="4"/>
      <c r="J39" s="8"/>
      <c r="K39" s="4">
        <f t="shared" si="4"/>
        <v>0.8</v>
      </c>
      <c r="L39" s="6"/>
      <c r="M39" s="45">
        <f t="shared" si="1"/>
        <v>10.969999999999997</v>
      </c>
      <c r="N39" s="37">
        <f t="shared" si="2"/>
        <v>41.49999999999999</v>
      </c>
      <c r="O39" s="48">
        <f t="shared" si="3"/>
        <v>0.26433734939759035</v>
      </c>
      <c r="P39" s="25"/>
    </row>
    <row r="40" spans="1:16" ht="15.75" customHeight="1">
      <c r="A40" s="25"/>
      <c r="B40" s="35">
        <v>41825</v>
      </c>
      <c r="C40" s="1" t="s">
        <v>43</v>
      </c>
      <c r="D40" s="1">
        <v>2</v>
      </c>
      <c r="E40" s="1">
        <v>7</v>
      </c>
      <c r="F40" s="2" t="s">
        <v>44</v>
      </c>
      <c r="G40" s="17">
        <v>1.7</v>
      </c>
      <c r="H40" s="3">
        <v>4</v>
      </c>
      <c r="I40" s="4"/>
      <c r="J40" s="8"/>
      <c r="K40" s="4">
        <f t="shared" si="4"/>
        <v>2.9</v>
      </c>
      <c r="L40" s="6"/>
      <c r="M40" s="45">
        <f t="shared" si="1"/>
        <v>8.069999999999997</v>
      </c>
      <c r="N40" s="37">
        <f t="shared" si="2"/>
        <v>44.39999999999999</v>
      </c>
      <c r="O40" s="48">
        <f t="shared" si="3"/>
        <v>0.1817567567567567</v>
      </c>
      <c r="P40" s="25"/>
    </row>
    <row r="41" spans="1:16" ht="15.75" customHeight="1">
      <c r="A41" s="25"/>
      <c r="B41" s="35">
        <v>41825</v>
      </c>
      <c r="C41" s="1" t="s">
        <v>43</v>
      </c>
      <c r="D41" s="1">
        <v>2</v>
      </c>
      <c r="E41" s="1">
        <v>1</v>
      </c>
      <c r="F41" s="2" t="s">
        <v>45</v>
      </c>
      <c r="G41" s="17">
        <v>4.9</v>
      </c>
      <c r="H41" s="3">
        <v>12</v>
      </c>
      <c r="I41" s="4"/>
      <c r="J41" s="8"/>
      <c r="K41" s="4">
        <f t="shared" si="4"/>
        <v>1</v>
      </c>
      <c r="L41" s="6"/>
      <c r="M41" s="45">
        <f t="shared" si="1"/>
        <v>7.069999999999997</v>
      </c>
      <c r="N41" s="37">
        <f t="shared" si="2"/>
        <v>45.39999999999999</v>
      </c>
      <c r="O41" s="48">
        <f t="shared" si="3"/>
        <v>0.15572687224669599</v>
      </c>
      <c r="P41" s="25"/>
    </row>
    <row r="42" spans="1:16" ht="15.75" customHeight="1">
      <c r="A42" s="25"/>
      <c r="B42" s="35">
        <v>41825</v>
      </c>
      <c r="C42" s="1" t="s">
        <v>43</v>
      </c>
      <c r="D42" s="1">
        <v>3</v>
      </c>
      <c r="E42" s="1">
        <v>10</v>
      </c>
      <c r="F42" s="2" t="s">
        <v>48</v>
      </c>
      <c r="G42" s="17">
        <v>2.8</v>
      </c>
      <c r="H42" s="3">
        <v>11</v>
      </c>
      <c r="I42" s="4"/>
      <c r="J42" s="8"/>
      <c r="K42" s="4">
        <f t="shared" si="4"/>
        <v>1.8</v>
      </c>
      <c r="L42" s="6"/>
      <c r="M42" s="45">
        <f t="shared" si="1"/>
        <v>5.269999999999997</v>
      </c>
      <c r="N42" s="37">
        <f t="shared" si="2"/>
        <v>47.19999999999999</v>
      </c>
      <c r="O42" s="48">
        <f t="shared" si="3"/>
        <v>0.11165254237288132</v>
      </c>
      <c r="P42" s="25"/>
    </row>
    <row r="43" spans="1:16" ht="15.75" customHeight="1">
      <c r="A43" s="25"/>
      <c r="B43" s="35">
        <v>41825</v>
      </c>
      <c r="C43" s="1" t="s">
        <v>43</v>
      </c>
      <c r="D43" s="1">
        <v>3</v>
      </c>
      <c r="E43" s="1">
        <v>2</v>
      </c>
      <c r="F43" s="2" t="s">
        <v>49</v>
      </c>
      <c r="G43" s="17">
        <v>4.2</v>
      </c>
      <c r="H43" s="3">
        <v>9</v>
      </c>
      <c r="I43" s="4"/>
      <c r="J43" s="8"/>
      <c r="K43" s="4">
        <f t="shared" si="4"/>
        <v>1.2</v>
      </c>
      <c r="L43" s="6"/>
      <c r="M43" s="45">
        <f t="shared" si="1"/>
        <v>4.069999999999997</v>
      </c>
      <c r="N43" s="37">
        <f t="shared" si="2"/>
        <v>48.39999999999999</v>
      </c>
      <c r="O43" s="48">
        <f t="shared" si="3"/>
        <v>0.08409090909090904</v>
      </c>
      <c r="P43" s="25"/>
    </row>
    <row r="44" spans="1:16" ht="15.75" customHeight="1">
      <c r="A44" s="25"/>
      <c r="B44" s="35">
        <v>41825</v>
      </c>
      <c r="C44" s="1" t="s">
        <v>43</v>
      </c>
      <c r="D44" s="1">
        <v>3</v>
      </c>
      <c r="E44" s="1">
        <v>6</v>
      </c>
      <c r="F44" s="2" t="s">
        <v>50</v>
      </c>
      <c r="G44" s="17">
        <v>4.6</v>
      </c>
      <c r="H44" s="3">
        <v>5</v>
      </c>
      <c r="I44" s="4"/>
      <c r="J44" s="8"/>
      <c r="K44" s="4">
        <v>1</v>
      </c>
      <c r="L44" s="6"/>
      <c r="M44" s="45">
        <f t="shared" si="1"/>
        <v>3.0699999999999967</v>
      </c>
      <c r="N44" s="37">
        <f t="shared" si="2"/>
        <v>49.39999999999999</v>
      </c>
      <c r="O44" s="48">
        <f t="shared" si="3"/>
        <v>0.062145748987854195</v>
      </c>
      <c r="P44" s="25"/>
    </row>
    <row r="45" spans="1:16" ht="15.75" customHeight="1">
      <c r="A45" s="25"/>
      <c r="B45" s="35">
        <v>41825</v>
      </c>
      <c r="C45" s="1" t="s">
        <v>43</v>
      </c>
      <c r="D45" s="1">
        <v>4</v>
      </c>
      <c r="E45" s="1">
        <v>6</v>
      </c>
      <c r="F45" s="2" t="s">
        <v>53</v>
      </c>
      <c r="G45" s="17">
        <v>3</v>
      </c>
      <c r="H45" s="3">
        <v>6</v>
      </c>
      <c r="I45" s="4"/>
      <c r="J45" s="8"/>
      <c r="K45" s="4">
        <f t="shared" si="4"/>
        <v>1.7</v>
      </c>
      <c r="L45" s="6"/>
      <c r="M45" s="45">
        <f t="shared" si="1"/>
        <v>1.3699999999999968</v>
      </c>
      <c r="N45" s="37">
        <f t="shared" si="2"/>
        <v>51.099999999999994</v>
      </c>
      <c r="O45" s="48">
        <f t="shared" si="3"/>
        <v>0.02681017612524456</v>
      </c>
      <c r="P45" s="25"/>
    </row>
    <row r="46" spans="1:16" ht="15.75" customHeight="1">
      <c r="A46" s="25"/>
      <c r="B46" s="35">
        <v>41825</v>
      </c>
      <c r="C46" s="1" t="s">
        <v>43</v>
      </c>
      <c r="D46" s="1">
        <v>4</v>
      </c>
      <c r="E46" s="1">
        <v>3</v>
      </c>
      <c r="F46" s="2" t="s">
        <v>54</v>
      </c>
      <c r="G46" s="17">
        <v>5.7</v>
      </c>
      <c r="H46" s="3">
        <v>6</v>
      </c>
      <c r="I46" s="4"/>
      <c r="J46" s="8"/>
      <c r="K46" s="4">
        <f t="shared" si="4"/>
        <v>0.9</v>
      </c>
      <c r="L46" s="6"/>
      <c r="M46" s="45">
        <f t="shared" si="1"/>
        <v>0.46999999999999675</v>
      </c>
      <c r="N46" s="37">
        <f t="shared" si="2"/>
        <v>51.99999999999999</v>
      </c>
      <c r="O46" s="48">
        <f t="shared" si="3"/>
        <v>0.009038461538461478</v>
      </c>
      <c r="P46" s="25"/>
    </row>
    <row r="47" spans="1:16" ht="15.75" customHeight="1">
      <c r="A47" s="25"/>
      <c r="B47" s="35">
        <v>41825</v>
      </c>
      <c r="C47" s="1" t="s">
        <v>43</v>
      </c>
      <c r="D47" s="1">
        <v>5</v>
      </c>
      <c r="E47" s="1">
        <v>1</v>
      </c>
      <c r="F47" s="2" t="s">
        <v>59</v>
      </c>
      <c r="G47" s="17">
        <v>2.8</v>
      </c>
      <c r="H47" s="3">
        <v>8</v>
      </c>
      <c r="I47" s="4"/>
      <c r="J47" s="5">
        <v>2</v>
      </c>
      <c r="K47" s="4">
        <f t="shared" si="4"/>
        <v>1.8</v>
      </c>
      <c r="L47" s="6"/>
      <c r="M47" s="45">
        <f t="shared" si="1"/>
        <v>-1.3300000000000032</v>
      </c>
      <c r="N47" s="37">
        <f t="shared" si="2"/>
        <v>53.79999999999999</v>
      </c>
      <c r="O47" s="48">
        <f t="shared" si="3"/>
        <v>-0.024721189591078132</v>
      </c>
      <c r="P47" s="25"/>
    </row>
    <row r="48" spans="1:16" ht="15.75" customHeight="1">
      <c r="A48" s="25"/>
      <c r="B48" s="35">
        <v>41825</v>
      </c>
      <c r="C48" s="1" t="s">
        <v>43</v>
      </c>
      <c r="D48" s="1">
        <v>7</v>
      </c>
      <c r="E48" s="1">
        <v>6</v>
      </c>
      <c r="F48" s="2" t="s">
        <v>69</v>
      </c>
      <c r="G48" s="17">
        <v>3.6</v>
      </c>
      <c r="H48" s="3">
        <v>7</v>
      </c>
      <c r="I48" s="4"/>
      <c r="J48" s="8"/>
      <c r="K48" s="4">
        <f t="shared" si="4"/>
        <v>1.4</v>
      </c>
      <c r="L48" s="6"/>
      <c r="M48" s="45">
        <f t="shared" si="1"/>
        <v>-2.730000000000003</v>
      </c>
      <c r="N48" s="37">
        <f t="shared" si="2"/>
        <v>55.19999999999999</v>
      </c>
      <c r="O48" s="48">
        <f t="shared" si="3"/>
        <v>-0.0494565217391305</v>
      </c>
      <c r="P48" s="25"/>
    </row>
    <row r="49" spans="1:16" ht="15.75" customHeight="1">
      <c r="A49" s="25"/>
      <c r="B49" s="35">
        <v>41825</v>
      </c>
      <c r="C49" s="1" t="s">
        <v>43</v>
      </c>
      <c r="D49" s="1">
        <v>7</v>
      </c>
      <c r="E49" s="1">
        <v>11</v>
      </c>
      <c r="F49" s="2" t="s">
        <v>70</v>
      </c>
      <c r="G49" s="17">
        <v>5.9</v>
      </c>
      <c r="H49" s="3">
        <v>6</v>
      </c>
      <c r="I49" s="4"/>
      <c r="J49" s="8"/>
      <c r="K49" s="4">
        <f t="shared" si="4"/>
        <v>0.8</v>
      </c>
      <c r="L49" s="6"/>
      <c r="M49" s="45">
        <f t="shared" si="1"/>
        <v>-3.530000000000003</v>
      </c>
      <c r="N49" s="37">
        <f t="shared" si="2"/>
        <v>55.999999999999986</v>
      </c>
      <c r="O49" s="48">
        <f t="shared" si="3"/>
        <v>-0.06303571428571435</v>
      </c>
      <c r="P49" s="25"/>
    </row>
    <row r="50" spans="1:16" ht="15.75" customHeight="1">
      <c r="A50" s="25"/>
      <c r="B50" s="35">
        <v>41825</v>
      </c>
      <c r="C50" s="1" t="s">
        <v>43</v>
      </c>
      <c r="D50" s="1">
        <v>8</v>
      </c>
      <c r="E50" s="1">
        <v>8</v>
      </c>
      <c r="F50" s="2" t="s">
        <v>78</v>
      </c>
      <c r="G50" s="17">
        <v>2.9</v>
      </c>
      <c r="H50" s="3">
        <v>2.9</v>
      </c>
      <c r="I50" s="4">
        <v>2.9</v>
      </c>
      <c r="J50" s="9">
        <v>1</v>
      </c>
      <c r="K50" s="4">
        <f t="shared" si="4"/>
        <v>1.7</v>
      </c>
      <c r="L50" s="6">
        <f>K50*I50</f>
        <v>4.93</v>
      </c>
      <c r="M50" s="45">
        <f t="shared" si="1"/>
        <v>-0.3000000000000034</v>
      </c>
      <c r="N50" s="37">
        <f t="shared" si="2"/>
        <v>57.69999999999999</v>
      </c>
      <c r="O50" s="48">
        <f t="shared" si="3"/>
        <v>-0.005199306759098846</v>
      </c>
      <c r="P50" s="25"/>
    </row>
    <row r="51" spans="1:16" ht="15.75" customHeight="1">
      <c r="A51" s="25"/>
      <c r="B51" s="35">
        <v>41825</v>
      </c>
      <c r="C51" s="1" t="s">
        <v>40</v>
      </c>
      <c r="D51" s="1">
        <v>2</v>
      </c>
      <c r="E51" s="1">
        <v>4</v>
      </c>
      <c r="F51" s="2" t="s">
        <v>41</v>
      </c>
      <c r="G51" s="17">
        <v>2.6</v>
      </c>
      <c r="H51" s="3">
        <v>2.6</v>
      </c>
      <c r="I51" s="4"/>
      <c r="J51" s="5">
        <v>2</v>
      </c>
      <c r="K51" s="4">
        <f t="shared" si="4"/>
        <v>1.9</v>
      </c>
      <c r="L51" s="6"/>
      <c r="M51" s="45">
        <f t="shared" si="1"/>
        <v>-2.2000000000000033</v>
      </c>
      <c r="N51" s="37">
        <f t="shared" si="2"/>
        <v>59.59999999999999</v>
      </c>
      <c r="O51" s="48">
        <f t="shared" si="3"/>
        <v>-0.036912751677852414</v>
      </c>
      <c r="P51" s="25"/>
    </row>
    <row r="52" spans="1:16" ht="15.75" customHeight="1">
      <c r="A52" s="25"/>
      <c r="B52" s="35">
        <v>41825</v>
      </c>
      <c r="C52" s="1" t="s">
        <v>40</v>
      </c>
      <c r="D52" s="1">
        <v>2</v>
      </c>
      <c r="E52" s="1">
        <v>1</v>
      </c>
      <c r="F52" s="2" t="s">
        <v>42</v>
      </c>
      <c r="G52" s="17">
        <v>4.8</v>
      </c>
      <c r="H52" s="3">
        <v>10</v>
      </c>
      <c r="I52" s="4"/>
      <c r="J52" s="8"/>
      <c r="K52" s="4">
        <f t="shared" si="4"/>
        <v>1</v>
      </c>
      <c r="L52" s="6"/>
      <c r="M52" s="45">
        <f t="shared" si="1"/>
        <v>-3.2000000000000033</v>
      </c>
      <c r="N52" s="37">
        <f t="shared" si="2"/>
        <v>60.59999999999999</v>
      </c>
      <c r="O52" s="48">
        <f t="shared" si="3"/>
        <v>-0.05280528052805287</v>
      </c>
      <c r="P52" s="25"/>
    </row>
    <row r="53" spans="1:16" ht="15.75" customHeight="1">
      <c r="A53" s="25"/>
      <c r="B53" s="35">
        <v>41825</v>
      </c>
      <c r="C53" s="1" t="s">
        <v>40</v>
      </c>
      <c r="D53" s="1">
        <v>6</v>
      </c>
      <c r="E53" s="1">
        <v>5</v>
      </c>
      <c r="F53" s="2" t="s">
        <v>63</v>
      </c>
      <c r="G53" s="17">
        <v>4.6</v>
      </c>
      <c r="H53" s="3">
        <v>4.8</v>
      </c>
      <c r="I53" s="4"/>
      <c r="J53" s="5">
        <v>2</v>
      </c>
      <c r="K53" s="4">
        <f t="shared" si="4"/>
        <v>1.1</v>
      </c>
      <c r="L53" s="6"/>
      <c r="M53" s="45">
        <f t="shared" si="1"/>
        <v>-4.300000000000003</v>
      </c>
      <c r="N53" s="37">
        <f t="shared" si="2"/>
        <v>61.69999999999999</v>
      </c>
      <c r="O53" s="48">
        <f t="shared" si="3"/>
        <v>-0.06969205834683961</v>
      </c>
      <c r="P53" s="25"/>
    </row>
    <row r="54" spans="1:16" ht="15.75" customHeight="1">
      <c r="A54" s="25"/>
      <c r="B54" s="35">
        <v>41825</v>
      </c>
      <c r="C54" s="1" t="s">
        <v>40</v>
      </c>
      <c r="D54" s="1">
        <v>6</v>
      </c>
      <c r="E54" s="1">
        <v>10</v>
      </c>
      <c r="F54" s="2" t="s">
        <v>64</v>
      </c>
      <c r="G54" s="17">
        <v>4.7</v>
      </c>
      <c r="H54" s="3">
        <v>7.5</v>
      </c>
      <c r="I54" s="4">
        <v>7.5</v>
      </c>
      <c r="J54" s="9">
        <v>1</v>
      </c>
      <c r="K54" s="4">
        <f t="shared" si="4"/>
        <v>1.1</v>
      </c>
      <c r="L54" s="6">
        <f>K54*I54</f>
        <v>8.25</v>
      </c>
      <c r="M54" s="45">
        <f t="shared" si="1"/>
        <v>2.849999999999996</v>
      </c>
      <c r="N54" s="37">
        <f t="shared" si="2"/>
        <v>62.79999999999999</v>
      </c>
      <c r="O54" s="48">
        <f t="shared" si="3"/>
        <v>0.04538216560509549</v>
      </c>
      <c r="P54" s="25"/>
    </row>
    <row r="55" spans="1:16" ht="15.75" customHeight="1">
      <c r="A55" s="25"/>
      <c r="B55" s="35">
        <v>41825</v>
      </c>
      <c r="C55" s="1" t="s">
        <v>40</v>
      </c>
      <c r="D55" s="1">
        <v>6</v>
      </c>
      <c r="E55" s="1">
        <v>2</v>
      </c>
      <c r="F55" s="2" t="s">
        <v>65</v>
      </c>
      <c r="G55" s="17">
        <v>5.2</v>
      </c>
      <c r="H55" s="3">
        <v>19</v>
      </c>
      <c r="I55" s="4"/>
      <c r="J55" s="8"/>
      <c r="K55" s="4">
        <f t="shared" si="4"/>
        <v>1</v>
      </c>
      <c r="L55" s="6"/>
      <c r="M55" s="45">
        <f t="shared" si="1"/>
        <v>1.849999999999996</v>
      </c>
      <c r="N55" s="37">
        <f t="shared" si="2"/>
        <v>63.79999999999999</v>
      </c>
      <c r="O55" s="48">
        <f t="shared" si="3"/>
        <v>0.0289968652037617</v>
      </c>
      <c r="P55" s="25"/>
    </row>
    <row r="56" spans="1:16" ht="15.75" customHeight="1">
      <c r="A56" s="25"/>
      <c r="B56" s="35">
        <v>41829</v>
      </c>
      <c r="C56" s="1" t="s">
        <v>155</v>
      </c>
      <c r="D56" s="1">
        <v>1</v>
      </c>
      <c r="E56" s="1">
        <v>6</v>
      </c>
      <c r="F56" s="2" t="s">
        <v>21</v>
      </c>
      <c r="G56" s="17">
        <v>4.2</v>
      </c>
      <c r="H56" s="3">
        <v>7</v>
      </c>
      <c r="I56" s="4"/>
      <c r="J56" s="8"/>
      <c r="K56" s="12">
        <f t="shared" si="4"/>
        <v>1.2</v>
      </c>
      <c r="L56" s="6"/>
      <c r="M56" s="45">
        <f t="shared" si="1"/>
        <v>0.6499999999999961</v>
      </c>
      <c r="N56" s="37">
        <f t="shared" si="2"/>
        <v>64.99999999999999</v>
      </c>
      <c r="O56" s="48">
        <f t="shared" si="3"/>
        <v>0.009999999999999943</v>
      </c>
      <c r="P56" s="25"/>
    </row>
    <row r="57" spans="1:16" ht="15.75" customHeight="1">
      <c r="A57" s="25"/>
      <c r="B57" s="35">
        <v>41829</v>
      </c>
      <c r="C57" s="1" t="s">
        <v>155</v>
      </c>
      <c r="D57" s="1">
        <v>1</v>
      </c>
      <c r="E57" s="1">
        <v>3</v>
      </c>
      <c r="F57" s="2" t="s">
        <v>17</v>
      </c>
      <c r="G57" s="17">
        <v>4.5</v>
      </c>
      <c r="H57" s="3">
        <v>6.5</v>
      </c>
      <c r="I57" s="4">
        <v>6.5</v>
      </c>
      <c r="J57" s="9">
        <v>1</v>
      </c>
      <c r="K57" s="12">
        <f t="shared" si="4"/>
        <v>1.1</v>
      </c>
      <c r="L57" s="6">
        <f>K57*I57</f>
        <v>7.15</v>
      </c>
      <c r="M57" s="45">
        <f t="shared" si="1"/>
        <v>6.699999999999997</v>
      </c>
      <c r="N57" s="37">
        <f t="shared" si="2"/>
        <v>66.09999999999998</v>
      </c>
      <c r="O57" s="48">
        <f t="shared" si="3"/>
        <v>0.10136157337367623</v>
      </c>
      <c r="P57" s="25"/>
    </row>
    <row r="58" spans="1:16" ht="15.75" customHeight="1">
      <c r="A58" s="25"/>
      <c r="B58" s="35">
        <v>41829</v>
      </c>
      <c r="C58" s="1" t="s">
        <v>155</v>
      </c>
      <c r="D58" s="1">
        <v>1</v>
      </c>
      <c r="E58" s="1">
        <v>2</v>
      </c>
      <c r="F58" s="2" t="s">
        <v>87</v>
      </c>
      <c r="G58" s="17">
        <v>4.7</v>
      </c>
      <c r="H58" s="3">
        <v>4.8</v>
      </c>
      <c r="I58" s="4"/>
      <c r="J58" s="7">
        <v>3</v>
      </c>
      <c r="K58" s="12">
        <f t="shared" si="4"/>
        <v>1.1</v>
      </c>
      <c r="L58" s="6"/>
      <c r="M58" s="45">
        <f t="shared" si="1"/>
        <v>5.599999999999996</v>
      </c>
      <c r="N58" s="37">
        <f t="shared" si="2"/>
        <v>67.19999999999997</v>
      </c>
      <c r="O58" s="48">
        <f t="shared" si="3"/>
        <v>0.0833333333333333</v>
      </c>
      <c r="P58" s="25"/>
    </row>
    <row r="59" spans="1:16" ht="15.75" customHeight="1">
      <c r="A59" s="25"/>
      <c r="B59" s="35">
        <v>41829</v>
      </c>
      <c r="C59" s="1" t="s">
        <v>155</v>
      </c>
      <c r="D59" s="1">
        <v>2</v>
      </c>
      <c r="E59" s="1">
        <v>4</v>
      </c>
      <c r="F59" s="2" t="s">
        <v>90</v>
      </c>
      <c r="G59" s="17">
        <v>3.1</v>
      </c>
      <c r="H59" s="3">
        <v>4</v>
      </c>
      <c r="I59" s="4"/>
      <c r="J59" s="8"/>
      <c r="K59" s="12">
        <f t="shared" si="4"/>
        <v>1.6</v>
      </c>
      <c r="L59" s="6"/>
      <c r="M59" s="45">
        <f t="shared" si="1"/>
        <v>3.999999999999996</v>
      </c>
      <c r="N59" s="37">
        <f t="shared" si="2"/>
        <v>68.79999999999997</v>
      </c>
      <c r="O59" s="48">
        <f t="shared" si="3"/>
        <v>0.0581395348837209</v>
      </c>
      <c r="P59" s="25"/>
    </row>
    <row r="60" spans="1:16" ht="15.75" customHeight="1">
      <c r="A60" s="25"/>
      <c r="B60" s="35">
        <v>41829</v>
      </c>
      <c r="C60" s="1" t="s">
        <v>155</v>
      </c>
      <c r="D60" s="1">
        <v>2</v>
      </c>
      <c r="E60" s="1">
        <v>9</v>
      </c>
      <c r="F60" s="2" t="s">
        <v>91</v>
      </c>
      <c r="G60" s="17">
        <v>5.9</v>
      </c>
      <c r="H60" s="3">
        <v>14</v>
      </c>
      <c r="I60" s="4">
        <v>13</v>
      </c>
      <c r="J60" s="9">
        <v>1</v>
      </c>
      <c r="K60" s="12">
        <f t="shared" si="4"/>
        <v>0.8</v>
      </c>
      <c r="L60" s="6">
        <f>K60*I60</f>
        <v>10.4</v>
      </c>
      <c r="M60" s="45">
        <f t="shared" si="1"/>
        <v>13.599999999999996</v>
      </c>
      <c r="N60" s="37">
        <f t="shared" si="2"/>
        <v>69.59999999999997</v>
      </c>
      <c r="O60" s="48">
        <f t="shared" si="3"/>
        <v>0.19540229885057475</v>
      </c>
      <c r="P60" s="25"/>
    </row>
    <row r="61" spans="1:16" ht="15.75" customHeight="1">
      <c r="A61" s="25"/>
      <c r="B61" s="35">
        <v>41829</v>
      </c>
      <c r="C61" s="1" t="s">
        <v>155</v>
      </c>
      <c r="D61" s="1">
        <v>3</v>
      </c>
      <c r="E61" s="1">
        <v>7</v>
      </c>
      <c r="F61" s="2" t="s">
        <v>96</v>
      </c>
      <c r="G61" s="17">
        <v>4.6</v>
      </c>
      <c r="H61" s="3">
        <v>5</v>
      </c>
      <c r="I61" s="4"/>
      <c r="J61" s="7">
        <v>3</v>
      </c>
      <c r="K61" s="12">
        <f t="shared" si="4"/>
        <v>1.1</v>
      </c>
      <c r="L61" s="6"/>
      <c r="M61" s="45">
        <f t="shared" si="1"/>
        <v>12.499999999999996</v>
      </c>
      <c r="N61" s="37">
        <f t="shared" si="2"/>
        <v>70.69999999999996</v>
      </c>
      <c r="O61" s="48">
        <f t="shared" si="3"/>
        <v>0.17680339462517686</v>
      </c>
      <c r="P61" s="25"/>
    </row>
    <row r="62" spans="1:16" ht="15.75" customHeight="1">
      <c r="A62" s="25"/>
      <c r="B62" s="35">
        <v>41829</v>
      </c>
      <c r="C62" s="1" t="s">
        <v>155</v>
      </c>
      <c r="D62" s="1">
        <v>3</v>
      </c>
      <c r="E62" s="1">
        <v>6</v>
      </c>
      <c r="F62" s="2" t="s">
        <v>97</v>
      </c>
      <c r="G62" s="17">
        <v>4.9</v>
      </c>
      <c r="H62" s="3">
        <v>9</v>
      </c>
      <c r="I62" s="4"/>
      <c r="J62" s="8"/>
      <c r="K62" s="12">
        <f t="shared" si="4"/>
        <v>1</v>
      </c>
      <c r="L62" s="6"/>
      <c r="M62" s="45">
        <f t="shared" si="1"/>
        <v>11.499999999999996</v>
      </c>
      <c r="N62" s="37">
        <f t="shared" si="2"/>
        <v>71.69999999999996</v>
      </c>
      <c r="O62" s="48">
        <f t="shared" si="3"/>
        <v>0.16039051603905163</v>
      </c>
      <c r="P62" s="25"/>
    </row>
    <row r="63" spans="1:16" ht="15.75" customHeight="1">
      <c r="A63" s="25"/>
      <c r="B63" s="35">
        <v>41829</v>
      </c>
      <c r="C63" s="1" t="s">
        <v>155</v>
      </c>
      <c r="D63" s="1">
        <v>3</v>
      </c>
      <c r="E63" s="1">
        <v>2</v>
      </c>
      <c r="F63" s="2" t="s">
        <v>98</v>
      </c>
      <c r="G63" s="17">
        <v>5.8</v>
      </c>
      <c r="H63" s="3">
        <v>7.5</v>
      </c>
      <c r="I63" s="4"/>
      <c r="J63" s="8"/>
      <c r="K63" s="12">
        <f t="shared" si="4"/>
        <v>0.9</v>
      </c>
      <c r="L63" s="6"/>
      <c r="M63" s="45">
        <f t="shared" si="1"/>
        <v>10.599999999999996</v>
      </c>
      <c r="N63" s="37">
        <f t="shared" si="2"/>
        <v>72.59999999999997</v>
      </c>
      <c r="O63" s="48">
        <f t="shared" si="3"/>
        <v>0.14600550964187328</v>
      </c>
      <c r="P63" s="25"/>
    </row>
    <row r="64" spans="1:16" ht="15.75" customHeight="1">
      <c r="A64" s="25"/>
      <c r="B64" s="35">
        <v>41829</v>
      </c>
      <c r="C64" s="1" t="s">
        <v>155</v>
      </c>
      <c r="D64" s="1">
        <v>5</v>
      </c>
      <c r="E64" s="1">
        <v>2</v>
      </c>
      <c r="F64" s="2" t="s">
        <v>105</v>
      </c>
      <c r="G64" s="17">
        <v>2.9</v>
      </c>
      <c r="H64" s="3">
        <v>3.6</v>
      </c>
      <c r="I64" s="4">
        <v>3</v>
      </c>
      <c r="J64" s="9">
        <v>1</v>
      </c>
      <c r="K64" s="12">
        <f t="shared" si="4"/>
        <v>1.7</v>
      </c>
      <c r="L64" s="6">
        <f>K64*I64</f>
        <v>5.1</v>
      </c>
      <c r="M64" s="45">
        <f t="shared" si="1"/>
        <v>13.999999999999996</v>
      </c>
      <c r="N64" s="37">
        <f t="shared" si="2"/>
        <v>74.29999999999997</v>
      </c>
      <c r="O64" s="48">
        <f t="shared" si="3"/>
        <v>0.18842530282637956</v>
      </c>
      <c r="P64" s="25"/>
    </row>
    <row r="65" spans="1:16" ht="15.75" customHeight="1">
      <c r="A65" s="25"/>
      <c r="B65" s="35">
        <v>41829</v>
      </c>
      <c r="C65" s="1" t="s">
        <v>155</v>
      </c>
      <c r="D65" s="1">
        <v>5</v>
      </c>
      <c r="E65" s="1">
        <v>1</v>
      </c>
      <c r="F65" s="2" t="s">
        <v>106</v>
      </c>
      <c r="G65" s="17">
        <v>4.5</v>
      </c>
      <c r="H65" s="3">
        <v>5</v>
      </c>
      <c r="I65" s="4"/>
      <c r="J65" s="8"/>
      <c r="K65" s="12">
        <f t="shared" si="4"/>
        <v>1.1</v>
      </c>
      <c r="L65" s="6"/>
      <c r="M65" s="45">
        <f t="shared" si="1"/>
        <v>12.899999999999997</v>
      </c>
      <c r="N65" s="37">
        <f t="shared" si="2"/>
        <v>75.39999999999996</v>
      </c>
      <c r="O65" s="48">
        <f t="shared" si="3"/>
        <v>0.17108753315649872</v>
      </c>
      <c r="P65" s="25"/>
    </row>
    <row r="66" spans="1:16" ht="15.75" customHeight="1">
      <c r="A66" s="25"/>
      <c r="B66" s="35">
        <v>41829</v>
      </c>
      <c r="C66" s="1" t="s">
        <v>155</v>
      </c>
      <c r="D66" s="1">
        <v>6</v>
      </c>
      <c r="E66" s="1">
        <v>2</v>
      </c>
      <c r="F66" s="2" t="s">
        <v>107</v>
      </c>
      <c r="G66" s="17">
        <v>4.5</v>
      </c>
      <c r="H66" s="3">
        <v>10</v>
      </c>
      <c r="I66" s="4"/>
      <c r="J66" s="8"/>
      <c r="K66" s="12">
        <f t="shared" si="4"/>
        <v>1.1</v>
      </c>
      <c r="L66" s="6"/>
      <c r="M66" s="45">
        <f t="shared" si="1"/>
        <v>11.799999999999997</v>
      </c>
      <c r="N66" s="37">
        <f t="shared" si="2"/>
        <v>76.49999999999996</v>
      </c>
      <c r="O66" s="48">
        <f t="shared" si="3"/>
        <v>0.15424836601307196</v>
      </c>
      <c r="P66" s="25"/>
    </row>
    <row r="67" spans="1:16" ht="15.75" customHeight="1">
      <c r="A67" s="25"/>
      <c r="B67" s="35">
        <v>41829</v>
      </c>
      <c r="C67" s="1" t="s">
        <v>155</v>
      </c>
      <c r="D67" s="1">
        <v>7</v>
      </c>
      <c r="E67" s="1">
        <v>4</v>
      </c>
      <c r="F67" s="2" t="s">
        <v>109</v>
      </c>
      <c r="G67" s="17">
        <v>5</v>
      </c>
      <c r="H67" s="3">
        <v>5</v>
      </c>
      <c r="I67" s="4"/>
      <c r="J67" s="7">
        <v>3</v>
      </c>
      <c r="K67" s="12">
        <f aca="true" t="shared" si="5" ref="K67:K98">ROUND(5/G67,1)</f>
        <v>1</v>
      </c>
      <c r="L67" s="6"/>
      <c r="M67" s="45">
        <f t="shared" si="1"/>
        <v>10.799999999999997</v>
      </c>
      <c r="N67" s="37">
        <f t="shared" si="2"/>
        <v>77.49999999999996</v>
      </c>
      <c r="O67" s="48">
        <f t="shared" si="3"/>
        <v>0.13935483870967746</v>
      </c>
      <c r="P67" s="25"/>
    </row>
    <row r="68" spans="1:16" ht="15.75" customHeight="1">
      <c r="A68" s="25"/>
      <c r="B68" s="35">
        <v>41829</v>
      </c>
      <c r="C68" s="1" t="s">
        <v>155</v>
      </c>
      <c r="D68" s="1">
        <v>7</v>
      </c>
      <c r="E68" s="1">
        <v>3</v>
      </c>
      <c r="F68" s="2" t="s">
        <v>110</v>
      </c>
      <c r="G68" s="17">
        <v>5.7</v>
      </c>
      <c r="H68" s="3">
        <v>7.5</v>
      </c>
      <c r="I68" s="4">
        <v>7.5</v>
      </c>
      <c r="J68" s="9">
        <v>1</v>
      </c>
      <c r="K68" s="12">
        <f t="shared" si="5"/>
        <v>0.9</v>
      </c>
      <c r="L68" s="6">
        <f>I68*K68</f>
        <v>6.75</v>
      </c>
      <c r="M68" s="45">
        <f t="shared" si="1"/>
        <v>16.65</v>
      </c>
      <c r="N68" s="37">
        <f t="shared" si="2"/>
        <v>78.39999999999996</v>
      </c>
      <c r="O68" s="48">
        <f t="shared" si="3"/>
        <v>0.21237244897959193</v>
      </c>
      <c r="P68" s="25"/>
    </row>
    <row r="69" spans="1:16" ht="15.75" customHeight="1">
      <c r="A69" s="25"/>
      <c r="B69" s="35">
        <v>41829</v>
      </c>
      <c r="C69" s="1" t="s">
        <v>155</v>
      </c>
      <c r="D69" s="1">
        <v>8</v>
      </c>
      <c r="E69" s="1">
        <v>4</v>
      </c>
      <c r="F69" s="2" t="s">
        <v>35</v>
      </c>
      <c r="G69" s="17">
        <v>4.9</v>
      </c>
      <c r="H69" s="3">
        <v>6.5</v>
      </c>
      <c r="I69" s="4"/>
      <c r="J69" s="7">
        <v>3</v>
      </c>
      <c r="K69" s="12">
        <f t="shared" si="5"/>
        <v>1</v>
      </c>
      <c r="L69" s="6"/>
      <c r="M69" s="45">
        <f aca="true" t="shared" si="6" ref="M69:M132">M68-K69+L69</f>
        <v>15.649999999999999</v>
      </c>
      <c r="N69" s="37">
        <f aca="true" t="shared" si="7" ref="N69:N132">N68+K69</f>
        <v>79.39999999999996</v>
      </c>
      <c r="O69" s="48">
        <f aca="true" t="shared" si="8" ref="O69:O132">M69/N69</f>
        <v>0.19710327455919402</v>
      </c>
      <c r="P69" s="25"/>
    </row>
    <row r="70" spans="1:16" ht="15.75" customHeight="1">
      <c r="A70" s="25"/>
      <c r="B70" s="35">
        <v>41829</v>
      </c>
      <c r="C70" s="1" t="s">
        <v>85</v>
      </c>
      <c r="D70" s="1">
        <v>5</v>
      </c>
      <c r="E70" s="1">
        <v>9</v>
      </c>
      <c r="F70" s="2" t="s">
        <v>95</v>
      </c>
      <c r="G70" s="17">
        <v>2.6</v>
      </c>
      <c r="H70" s="3">
        <v>4.2</v>
      </c>
      <c r="I70" s="4"/>
      <c r="J70" s="8"/>
      <c r="K70" s="12">
        <f t="shared" si="5"/>
        <v>1.9</v>
      </c>
      <c r="L70" s="6"/>
      <c r="M70" s="45">
        <f t="shared" si="6"/>
        <v>13.749999999999998</v>
      </c>
      <c r="N70" s="37">
        <f t="shared" si="7"/>
        <v>81.29999999999997</v>
      </c>
      <c r="O70" s="48">
        <f t="shared" si="8"/>
        <v>0.1691266912669127</v>
      </c>
      <c r="P70" s="25"/>
    </row>
    <row r="71" spans="1:16" ht="15.75" customHeight="1">
      <c r="A71" s="25"/>
      <c r="B71" s="35">
        <v>41829</v>
      </c>
      <c r="C71" s="1" t="s">
        <v>85</v>
      </c>
      <c r="D71" s="1">
        <v>6</v>
      </c>
      <c r="E71" s="1">
        <v>8</v>
      </c>
      <c r="F71" s="2" t="s">
        <v>101</v>
      </c>
      <c r="G71" s="17">
        <v>3.7</v>
      </c>
      <c r="H71" s="3">
        <v>4</v>
      </c>
      <c r="I71" s="4">
        <v>3.8</v>
      </c>
      <c r="J71" s="9">
        <v>1</v>
      </c>
      <c r="K71" s="12">
        <f t="shared" si="5"/>
        <v>1.4</v>
      </c>
      <c r="L71" s="6">
        <f>K71*I71</f>
        <v>5.319999999999999</v>
      </c>
      <c r="M71" s="45">
        <f t="shared" si="6"/>
        <v>17.669999999999998</v>
      </c>
      <c r="N71" s="37">
        <f t="shared" si="7"/>
        <v>82.69999999999997</v>
      </c>
      <c r="O71" s="48">
        <f t="shared" si="8"/>
        <v>0.21366384522370016</v>
      </c>
      <c r="P71" s="25"/>
    </row>
    <row r="72" spans="1:16" ht="15.75" customHeight="1">
      <c r="A72" s="25"/>
      <c r="B72" s="35">
        <v>41829</v>
      </c>
      <c r="C72" s="1" t="s">
        <v>85</v>
      </c>
      <c r="D72" s="1">
        <v>7</v>
      </c>
      <c r="E72" s="1">
        <v>4</v>
      </c>
      <c r="F72" s="2" t="s">
        <v>27</v>
      </c>
      <c r="G72" s="17">
        <v>2.8</v>
      </c>
      <c r="H72" s="3">
        <v>5</v>
      </c>
      <c r="I72" s="4">
        <v>4.2</v>
      </c>
      <c r="J72" s="9">
        <v>1</v>
      </c>
      <c r="K72" s="12">
        <f t="shared" si="5"/>
        <v>1.8</v>
      </c>
      <c r="L72" s="6">
        <f>K72*I72</f>
        <v>7.5600000000000005</v>
      </c>
      <c r="M72" s="45">
        <f t="shared" si="6"/>
        <v>23.43</v>
      </c>
      <c r="N72" s="37">
        <f t="shared" si="7"/>
        <v>84.49999999999997</v>
      </c>
      <c r="O72" s="48">
        <f t="shared" si="8"/>
        <v>0.27727810650887585</v>
      </c>
      <c r="P72" s="25"/>
    </row>
    <row r="73" spans="1:16" ht="15.75" customHeight="1">
      <c r="A73" s="25"/>
      <c r="B73" s="35">
        <v>41829</v>
      </c>
      <c r="C73" s="1" t="s">
        <v>37</v>
      </c>
      <c r="D73" s="1">
        <v>6</v>
      </c>
      <c r="E73" s="1">
        <v>6</v>
      </c>
      <c r="F73" s="2" t="s">
        <v>88</v>
      </c>
      <c r="G73" s="17">
        <v>3.6</v>
      </c>
      <c r="H73" s="3">
        <v>8.5</v>
      </c>
      <c r="I73" s="4"/>
      <c r="J73" s="8"/>
      <c r="K73" s="12">
        <f t="shared" si="5"/>
        <v>1.4</v>
      </c>
      <c r="L73" s="6"/>
      <c r="M73" s="45">
        <f t="shared" si="6"/>
        <v>22.03</v>
      </c>
      <c r="N73" s="37">
        <f t="shared" si="7"/>
        <v>85.89999999999998</v>
      </c>
      <c r="O73" s="48">
        <f t="shared" si="8"/>
        <v>0.25646100116414444</v>
      </c>
      <c r="P73" s="25"/>
    </row>
    <row r="74" spans="1:16" ht="15.75" customHeight="1">
      <c r="A74" s="25"/>
      <c r="B74" s="35">
        <v>41829</v>
      </c>
      <c r="C74" s="1" t="s">
        <v>37</v>
      </c>
      <c r="D74" s="1">
        <v>6</v>
      </c>
      <c r="E74" s="1">
        <v>1</v>
      </c>
      <c r="F74" s="2" t="s">
        <v>89</v>
      </c>
      <c r="G74" s="17">
        <v>5</v>
      </c>
      <c r="H74" s="3">
        <v>8</v>
      </c>
      <c r="I74" s="4"/>
      <c r="J74" s="8"/>
      <c r="K74" s="12">
        <f t="shared" si="5"/>
        <v>1</v>
      </c>
      <c r="L74" s="6"/>
      <c r="M74" s="45">
        <f t="shared" si="6"/>
        <v>21.03</v>
      </c>
      <c r="N74" s="37">
        <f t="shared" si="7"/>
        <v>86.89999999999998</v>
      </c>
      <c r="O74" s="48">
        <f t="shared" si="8"/>
        <v>0.24200230149597246</v>
      </c>
      <c r="P74" s="25"/>
    </row>
    <row r="75" spans="1:16" ht="15.75" customHeight="1">
      <c r="A75" s="25"/>
      <c r="B75" s="35">
        <v>41829</v>
      </c>
      <c r="C75" s="1" t="s">
        <v>37</v>
      </c>
      <c r="D75" s="1">
        <v>7</v>
      </c>
      <c r="E75" s="1">
        <v>1</v>
      </c>
      <c r="F75" s="2" t="s">
        <v>92</v>
      </c>
      <c r="G75" s="17">
        <v>4.1</v>
      </c>
      <c r="H75" s="3">
        <v>7</v>
      </c>
      <c r="I75" s="4"/>
      <c r="J75" s="8"/>
      <c r="K75" s="12">
        <f t="shared" si="5"/>
        <v>1.2</v>
      </c>
      <c r="L75" s="6"/>
      <c r="M75" s="45">
        <f t="shared" si="6"/>
        <v>19.830000000000002</v>
      </c>
      <c r="N75" s="37">
        <f t="shared" si="7"/>
        <v>88.09999999999998</v>
      </c>
      <c r="O75" s="48">
        <f t="shared" si="8"/>
        <v>0.22508513053348475</v>
      </c>
      <c r="P75" s="25"/>
    </row>
    <row r="76" spans="1:16" ht="15.75" customHeight="1">
      <c r="A76" s="25"/>
      <c r="B76" s="35">
        <v>41829</v>
      </c>
      <c r="C76" s="1" t="s">
        <v>37</v>
      </c>
      <c r="D76" s="1">
        <v>7</v>
      </c>
      <c r="E76" s="1">
        <v>11</v>
      </c>
      <c r="F76" s="2" t="s">
        <v>93</v>
      </c>
      <c r="G76" s="17">
        <v>4.7</v>
      </c>
      <c r="H76" s="3">
        <v>15</v>
      </c>
      <c r="I76" s="4"/>
      <c r="J76" s="8"/>
      <c r="K76" s="12">
        <f t="shared" si="5"/>
        <v>1.1</v>
      </c>
      <c r="L76" s="6"/>
      <c r="M76" s="45">
        <f t="shared" si="6"/>
        <v>18.73</v>
      </c>
      <c r="N76" s="37">
        <f t="shared" si="7"/>
        <v>89.19999999999997</v>
      </c>
      <c r="O76" s="48">
        <f t="shared" si="8"/>
        <v>0.20997757847533638</v>
      </c>
      <c r="P76" s="25"/>
    </row>
    <row r="77" spans="1:16" ht="15.75" customHeight="1">
      <c r="A77" s="25"/>
      <c r="B77" s="35">
        <v>41829</v>
      </c>
      <c r="C77" s="1" t="s">
        <v>37</v>
      </c>
      <c r="D77" s="1">
        <v>8</v>
      </c>
      <c r="E77" s="1">
        <v>11</v>
      </c>
      <c r="F77" s="2" t="s">
        <v>99</v>
      </c>
      <c r="G77" s="17">
        <v>3.1</v>
      </c>
      <c r="H77" s="3">
        <v>3.3</v>
      </c>
      <c r="I77" s="4">
        <v>3.1</v>
      </c>
      <c r="J77" s="9">
        <v>1</v>
      </c>
      <c r="K77" s="12">
        <f t="shared" si="5"/>
        <v>1.6</v>
      </c>
      <c r="L77" s="6">
        <f>K77*I77</f>
        <v>4.960000000000001</v>
      </c>
      <c r="M77" s="45">
        <f t="shared" si="6"/>
        <v>22.09</v>
      </c>
      <c r="N77" s="37">
        <f t="shared" si="7"/>
        <v>90.79999999999997</v>
      </c>
      <c r="O77" s="48">
        <f t="shared" si="8"/>
        <v>0.24328193832599126</v>
      </c>
      <c r="P77" s="25"/>
    </row>
    <row r="78" spans="1:16" ht="15.75" customHeight="1">
      <c r="A78" s="25"/>
      <c r="B78" s="35">
        <v>41829</v>
      </c>
      <c r="C78" s="1" t="s">
        <v>37</v>
      </c>
      <c r="D78" s="1">
        <v>8</v>
      </c>
      <c r="E78" s="1">
        <v>8</v>
      </c>
      <c r="F78" s="2" t="s">
        <v>100</v>
      </c>
      <c r="G78" s="17">
        <v>5.3</v>
      </c>
      <c r="H78" s="3">
        <v>6</v>
      </c>
      <c r="I78" s="4"/>
      <c r="J78" s="8"/>
      <c r="K78" s="12">
        <f t="shared" si="5"/>
        <v>0.9</v>
      </c>
      <c r="L78" s="6"/>
      <c r="M78" s="45">
        <f t="shared" si="6"/>
        <v>21.19</v>
      </c>
      <c r="N78" s="37">
        <f t="shared" si="7"/>
        <v>91.69999999999997</v>
      </c>
      <c r="O78" s="48">
        <f t="shared" si="8"/>
        <v>0.23107960741548536</v>
      </c>
      <c r="P78" s="25"/>
    </row>
    <row r="79" spans="1:16" ht="15.75" customHeight="1">
      <c r="A79" s="25"/>
      <c r="B79" s="35">
        <v>41829</v>
      </c>
      <c r="C79" s="1" t="s">
        <v>37</v>
      </c>
      <c r="D79" s="1">
        <v>9</v>
      </c>
      <c r="E79" s="1">
        <v>12</v>
      </c>
      <c r="F79" s="2" t="s">
        <v>103</v>
      </c>
      <c r="G79" s="17">
        <v>3.5</v>
      </c>
      <c r="H79" s="3">
        <v>21</v>
      </c>
      <c r="I79" s="4"/>
      <c r="J79" s="7">
        <v>3</v>
      </c>
      <c r="K79" s="12">
        <f t="shared" si="5"/>
        <v>1.4</v>
      </c>
      <c r="L79" s="6"/>
      <c r="M79" s="45">
        <f t="shared" si="6"/>
        <v>19.790000000000003</v>
      </c>
      <c r="N79" s="37">
        <f t="shared" si="7"/>
        <v>93.09999999999998</v>
      </c>
      <c r="O79" s="48">
        <f t="shared" si="8"/>
        <v>0.21256713211600436</v>
      </c>
      <c r="P79" s="25"/>
    </row>
    <row r="80" spans="1:16" ht="15.75" customHeight="1">
      <c r="A80" s="25"/>
      <c r="B80" s="35">
        <v>41829</v>
      </c>
      <c r="C80" s="1" t="s">
        <v>37</v>
      </c>
      <c r="D80" s="1">
        <v>9</v>
      </c>
      <c r="E80" s="1">
        <v>11</v>
      </c>
      <c r="F80" s="2" t="s">
        <v>104</v>
      </c>
      <c r="G80" s="17">
        <v>5.2</v>
      </c>
      <c r="H80" s="3">
        <v>9</v>
      </c>
      <c r="I80" s="4"/>
      <c r="J80" s="8"/>
      <c r="K80" s="12">
        <f t="shared" si="5"/>
        <v>1</v>
      </c>
      <c r="L80" s="6"/>
      <c r="M80" s="45">
        <f t="shared" si="6"/>
        <v>18.790000000000003</v>
      </c>
      <c r="N80" s="37">
        <f t="shared" si="7"/>
        <v>94.09999999999998</v>
      </c>
      <c r="O80" s="48">
        <f t="shared" si="8"/>
        <v>0.1996811902231669</v>
      </c>
      <c r="P80" s="25"/>
    </row>
    <row r="81" spans="1:16" ht="15.75" customHeight="1">
      <c r="A81" s="25"/>
      <c r="B81" s="35">
        <v>41832</v>
      </c>
      <c r="C81" s="1" t="s">
        <v>155</v>
      </c>
      <c r="D81" s="1">
        <v>3</v>
      </c>
      <c r="E81" s="1">
        <v>5</v>
      </c>
      <c r="F81" s="2" t="s">
        <v>122</v>
      </c>
      <c r="G81" s="17">
        <v>3.2</v>
      </c>
      <c r="H81" s="3">
        <v>7</v>
      </c>
      <c r="I81" s="4">
        <v>7</v>
      </c>
      <c r="J81" s="9">
        <v>1</v>
      </c>
      <c r="K81" s="4">
        <f t="shared" si="5"/>
        <v>1.6</v>
      </c>
      <c r="L81" s="6">
        <f>K81*I81</f>
        <v>11.200000000000001</v>
      </c>
      <c r="M81" s="45">
        <f t="shared" si="6"/>
        <v>28.39</v>
      </c>
      <c r="N81" s="37">
        <f t="shared" si="7"/>
        <v>95.69999999999997</v>
      </c>
      <c r="O81" s="48">
        <f t="shared" si="8"/>
        <v>0.2966562173458726</v>
      </c>
      <c r="P81" s="25"/>
    </row>
    <row r="82" spans="1:16" ht="15.75" customHeight="1">
      <c r="A82" s="25"/>
      <c r="B82" s="35">
        <v>41832</v>
      </c>
      <c r="C82" s="1" t="s">
        <v>155</v>
      </c>
      <c r="D82" s="1">
        <v>5</v>
      </c>
      <c r="E82" s="1">
        <v>9</v>
      </c>
      <c r="F82" s="2" t="s">
        <v>131</v>
      </c>
      <c r="G82" s="17">
        <v>4.8</v>
      </c>
      <c r="H82" s="3">
        <v>7</v>
      </c>
      <c r="I82" s="4"/>
      <c r="J82" s="8"/>
      <c r="K82" s="4">
        <f t="shared" si="5"/>
        <v>1</v>
      </c>
      <c r="L82" s="6"/>
      <c r="M82" s="45">
        <f t="shared" si="6"/>
        <v>27.39</v>
      </c>
      <c r="N82" s="37">
        <f t="shared" si="7"/>
        <v>96.69999999999997</v>
      </c>
      <c r="O82" s="48">
        <f t="shared" si="8"/>
        <v>0.28324715615305074</v>
      </c>
      <c r="P82" s="25"/>
    </row>
    <row r="83" spans="1:16" ht="15.75" customHeight="1">
      <c r="A83" s="25"/>
      <c r="B83" s="35">
        <v>41832</v>
      </c>
      <c r="C83" s="1" t="s">
        <v>155</v>
      </c>
      <c r="D83" s="1">
        <v>5</v>
      </c>
      <c r="E83" s="1">
        <v>10</v>
      </c>
      <c r="F83" s="2" t="s">
        <v>132</v>
      </c>
      <c r="G83" s="17">
        <v>5.1</v>
      </c>
      <c r="H83" s="3">
        <v>5.5</v>
      </c>
      <c r="I83" s="4">
        <v>5.5</v>
      </c>
      <c r="J83" s="9">
        <v>1</v>
      </c>
      <c r="K83" s="4">
        <f t="shared" si="5"/>
        <v>1</v>
      </c>
      <c r="L83" s="6">
        <f>K83*I83</f>
        <v>5.5</v>
      </c>
      <c r="M83" s="45">
        <f t="shared" si="6"/>
        <v>31.89</v>
      </c>
      <c r="N83" s="37">
        <f t="shared" si="7"/>
        <v>97.69999999999997</v>
      </c>
      <c r="O83" s="48">
        <f t="shared" si="8"/>
        <v>0.32640736949846477</v>
      </c>
      <c r="P83" s="25"/>
    </row>
    <row r="84" spans="1:16" ht="15.75" customHeight="1">
      <c r="A84" s="25"/>
      <c r="B84" s="35">
        <v>41832</v>
      </c>
      <c r="C84" s="1" t="s">
        <v>155</v>
      </c>
      <c r="D84" s="1">
        <v>7</v>
      </c>
      <c r="E84" s="1">
        <v>7</v>
      </c>
      <c r="F84" s="2" t="s">
        <v>135</v>
      </c>
      <c r="G84" s="17">
        <v>3.5</v>
      </c>
      <c r="H84" s="3">
        <v>17</v>
      </c>
      <c r="I84" s="4"/>
      <c r="J84" s="8"/>
      <c r="K84" s="4">
        <f t="shared" si="5"/>
        <v>1.4</v>
      </c>
      <c r="L84" s="6"/>
      <c r="M84" s="45">
        <f t="shared" si="6"/>
        <v>30.490000000000002</v>
      </c>
      <c r="N84" s="37">
        <f t="shared" si="7"/>
        <v>99.09999999999998</v>
      </c>
      <c r="O84" s="48">
        <f t="shared" si="8"/>
        <v>0.30766902119071654</v>
      </c>
      <c r="P84" s="25"/>
    </row>
    <row r="85" spans="1:16" ht="15.75" customHeight="1">
      <c r="A85" s="25"/>
      <c r="B85" s="35">
        <v>41832</v>
      </c>
      <c r="C85" s="1" t="s">
        <v>155</v>
      </c>
      <c r="D85" s="1">
        <v>8</v>
      </c>
      <c r="E85" s="1">
        <v>2</v>
      </c>
      <c r="F85" s="2" t="s">
        <v>80</v>
      </c>
      <c r="G85" s="17">
        <v>4.3</v>
      </c>
      <c r="H85" s="3">
        <v>7.5</v>
      </c>
      <c r="I85" s="4"/>
      <c r="J85" s="7">
        <v>3</v>
      </c>
      <c r="K85" s="4">
        <f t="shared" si="5"/>
        <v>1.2</v>
      </c>
      <c r="L85" s="6"/>
      <c r="M85" s="45">
        <f t="shared" si="6"/>
        <v>29.290000000000003</v>
      </c>
      <c r="N85" s="37">
        <f t="shared" si="7"/>
        <v>100.29999999999998</v>
      </c>
      <c r="O85" s="48">
        <f t="shared" si="8"/>
        <v>0.292023928215354</v>
      </c>
      <c r="P85" s="25"/>
    </row>
    <row r="86" spans="1:16" ht="15.75" customHeight="1">
      <c r="A86" s="25"/>
      <c r="B86" s="35">
        <v>41832</v>
      </c>
      <c r="C86" s="1" t="s">
        <v>9</v>
      </c>
      <c r="D86" s="1">
        <v>3</v>
      </c>
      <c r="E86" s="1">
        <v>3</v>
      </c>
      <c r="F86" s="2" t="s">
        <v>113</v>
      </c>
      <c r="G86" s="17">
        <v>3.9</v>
      </c>
      <c r="H86" s="3">
        <v>4.6</v>
      </c>
      <c r="I86" s="4"/>
      <c r="J86" s="8"/>
      <c r="K86" s="4">
        <f t="shared" si="5"/>
        <v>1.3</v>
      </c>
      <c r="L86" s="6"/>
      <c r="M86" s="45">
        <f t="shared" si="6"/>
        <v>27.990000000000002</v>
      </c>
      <c r="N86" s="37">
        <f t="shared" si="7"/>
        <v>101.59999999999998</v>
      </c>
      <c r="O86" s="48">
        <f t="shared" si="8"/>
        <v>0.27549212598425205</v>
      </c>
      <c r="P86" s="25"/>
    </row>
    <row r="87" spans="1:16" ht="15.75" customHeight="1">
      <c r="A87" s="25"/>
      <c r="B87" s="35">
        <v>41832</v>
      </c>
      <c r="C87" s="1" t="s">
        <v>9</v>
      </c>
      <c r="D87" s="1">
        <v>3</v>
      </c>
      <c r="E87" s="1">
        <v>9</v>
      </c>
      <c r="F87" s="2" t="s">
        <v>114</v>
      </c>
      <c r="G87" s="17">
        <v>5.2</v>
      </c>
      <c r="H87" s="3">
        <v>11</v>
      </c>
      <c r="I87" s="4"/>
      <c r="J87" s="5">
        <v>2</v>
      </c>
      <c r="K87" s="4">
        <f t="shared" si="5"/>
        <v>1</v>
      </c>
      <c r="L87" s="6"/>
      <c r="M87" s="45">
        <f t="shared" si="6"/>
        <v>26.990000000000002</v>
      </c>
      <c r="N87" s="37">
        <f t="shared" si="7"/>
        <v>102.59999999999998</v>
      </c>
      <c r="O87" s="48">
        <f t="shared" si="8"/>
        <v>0.2630604288499026</v>
      </c>
      <c r="P87" s="25"/>
    </row>
    <row r="88" spans="1:16" ht="15.75" customHeight="1">
      <c r="A88" s="25"/>
      <c r="B88" s="35">
        <v>41832</v>
      </c>
      <c r="C88" s="1" t="s">
        <v>9</v>
      </c>
      <c r="D88" s="1">
        <v>3</v>
      </c>
      <c r="E88" s="1">
        <v>5</v>
      </c>
      <c r="F88" s="2" t="s">
        <v>115</v>
      </c>
      <c r="G88" s="17">
        <v>5.9</v>
      </c>
      <c r="H88" s="3">
        <v>6.5</v>
      </c>
      <c r="I88" s="4">
        <v>6.5</v>
      </c>
      <c r="J88" s="9">
        <v>1</v>
      </c>
      <c r="K88" s="4">
        <f t="shared" si="5"/>
        <v>0.8</v>
      </c>
      <c r="L88" s="6">
        <f>K88*I88</f>
        <v>5.2</v>
      </c>
      <c r="M88" s="45">
        <f t="shared" si="6"/>
        <v>31.39</v>
      </c>
      <c r="N88" s="37">
        <f t="shared" si="7"/>
        <v>103.39999999999998</v>
      </c>
      <c r="O88" s="48">
        <f t="shared" si="8"/>
        <v>0.30357833655706</v>
      </c>
      <c r="P88" s="25"/>
    </row>
    <row r="89" spans="1:16" ht="15.75" customHeight="1">
      <c r="A89" s="25"/>
      <c r="B89" s="35">
        <v>41832</v>
      </c>
      <c r="C89" s="1" t="s">
        <v>9</v>
      </c>
      <c r="D89" s="1">
        <v>5</v>
      </c>
      <c r="E89" s="1">
        <v>7</v>
      </c>
      <c r="F89" s="2" t="s">
        <v>117</v>
      </c>
      <c r="G89" s="17">
        <v>3.6</v>
      </c>
      <c r="H89" s="3">
        <v>7</v>
      </c>
      <c r="I89" s="4"/>
      <c r="J89" s="8"/>
      <c r="K89" s="4">
        <f t="shared" si="5"/>
        <v>1.4</v>
      </c>
      <c r="L89" s="6"/>
      <c r="M89" s="45">
        <f t="shared" si="6"/>
        <v>29.990000000000002</v>
      </c>
      <c r="N89" s="37">
        <f t="shared" si="7"/>
        <v>104.79999999999998</v>
      </c>
      <c r="O89" s="48">
        <f t="shared" si="8"/>
        <v>0.28616412213740466</v>
      </c>
      <c r="P89" s="25"/>
    </row>
    <row r="90" spans="1:16" ht="15.75" customHeight="1">
      <c r="A90" s="25"/>
      <c r="B90" s="35">
        <v>41832</v>
      </c>
      <c r="C90" s="1" t="s">
        <v>9</v>
      </c>
      <c r="D90" s="1">
        <v>7</v>
      </c>
      <c r="E90" s="1">
        <v>3</v>
      </c>
      <c r="F90" s="2" t="s">
        <v>124</v>
      </c>
      <c r="G90" s="17">
        <v>4.3</v>
      </c>
      <c r="H90" s="3">
        <v>4.6</v>
      </c>
      <c r="I90" s="4"/>
      <c r="J90" s="5">
        <v>2</v>
      </c>
      <c r="K90" s="4">
        <f t="shared" si="5"/>
        <v>1.2</v>
      </c>
      <c r="L90" s="6"/>
      <c r="M90" s="45">
        <f t="shared" si="6"/>
        <v>28.790000000000003</v>
      </c>
      <c r="N90" s="37">
        <f t="shared" si="7"/>
        <v>105.99999999999999</v>
      </c>
      <c r="O90" s="48">
        <f t="shared" si="8"/>
        <v>0.2716037735849057</v>
      </c>
      <c r="P90" s="25"/>
    </row>
    <row r="91" spans="1:16" ht="15.75" customHeight="1">
      <c r="A91" s="25"/>
      <c r="B91" s="35">
        <v>41832</v>
      </c>
      <c r="C91" s="1" t="s">
        <v>9</v>
      </c>
      <c r="D91" s="1">
        <v>7</v>
      </c>
      <c r="E91" s="1">
        <v>12</v>
      </c>
      <c r="F91" s="2" t="s">
        <v>125</v>
      </c>
      <c r="G91" s="17">
        <v>5.9</v>
      </c>
      <c r="H91" s="3">
        <v>26</v>
      </c>
      <c r="I91" s="4"/>
      <c r="J91" s="7">
        <v>3</v>
      </c>
      <c r="K91" s="4">
        <f t="shared" si="5"/>
        <v>0.8</v>
      </c>
      <c r="L91" s="6"/>
      <c r="M91" s="45">
        <f t="shared" si="6"/>
        <v>27.990000000000002</v>
      </c>
      <c r="N91" s="37">
        <f t="shared" si="7"/>
        <v>106.79999999999998</v>
      </c>
      <c r="O91" s="48">
        <f t="shared" si="8"/>
        <v>0.2620786516853933</v>
      </c>
      <c r="P91" s="25"/>
    </row>
    <row r="92" spans="1:16" ht="15.75" customHeight="1">
      <c r="A92" s="25"/>
      <c r="B92" s="35">
        <v>41832</v>
      </c>
      <c r="C92" s="1" t="s">
        <v>9</v>
      </c>
      <c r="D92" s="1">
        <v>8</v>
      </c>
      <c r="E92" s="1">
        <v>2</v>
      </c>
      <c r="F92" s="2" t="s">
        <v>128</v>
      </c>
      <c r="G92" s="17">
        <v>3</v>
      </c>
      <c r="H92" s="3">
        <v>5.5</v>
      </c>
      <c r="I92" s="4"/>
      <c r="J92" s="8"/>
      <c r="K92" s="4">
        <f t="shared" si="5"/>
        <v>1.7</v>
      </c>
      <c r="L92" s="6"/>
      <c r="M92" s="45">
        <f t="shared" si="6"/>
        <v>26.290000000000003</v>
      </c>
      <c r="N92" s="37">
        <f t="shared" si="7"/>
        <v>108.49999999999999</v>
      </c>
      <c r="O92" s="48">
        <f t="shared" si="8"/>
        <v>0.24230414746543785</v>
      </c>
      <c r="P92" s="25"/>
    </row>
    <row r="93" spans="1:16" ht="15.75" customHeight="1">
      <c r="A93" s="25"/>
      <c r="B93" s="35">
        <v>41832</v>
      </c>
      <c r="C93" s="1" t="s">
        <v>9</v>
      </c>
      <c r="D93" s="1">
        <v>8</v>
      </c>
      <c r="E93" s="1">
        <v>12</v>
      </c>
      <c r="F93" s="2" t="s">
        <v>129</v>
      </c>
      <c r="G93" s="17">
        <v>5.3</v>
      </c>
      <c r="H93" s="3">
        <v>17</v>
      </c>
      <c r="I93" s="4"/>
      <c r="J93" s="8"/>
      <c r="K93" s="4">
        <f t="shared" si="5"/>
        <v>0.9</v>
      </c>
      <c r="L93" s="6"/>
      <c r="M93" s="45">
        <f t="shared" si="6"/>
        <v>25.390000000000004</v>
      </c>
      <c r="N93" s="37">
        <f t="shared" si="7"/>
        <v>109.39999999999999</v>
      </c>
      <c r="O93" s="48">
        <f t="shared" si="8"/>
        <v>0.23208409506398542</v>
      </c>
      <c r="P93" s="25"/>
    </row>
    <row r="94" spans="1:16" ht="15.75" customHeight="1">
      <c r="A94" s="25"/>
      <c r="B94" s="35">
        <v>41832</v>
      </c>
      <c r="C94" s="1" t="s">
        <v>111</v>
      </c>
      <c r="D94" s="1">
        <v>2</v>
      </c>
      <c r="E94" s="1">
        <v>1</v>
      </c>
      <c r="F94" s="2" t="s">
        <v>112</v>
      </c>
      <c r="G94" s="17">
        <v>1.6</v>
      </c>
      <c r="H94" s="3">
        <v>3</v>
      </c>
      <c r="I94" s="4">
        <v>3</v>
      </c>
      <c r="J94" s="9">
        <v>1</v>
      </c>
      <c r="K94" s="4">
        <f t="shared" si="5"/>
        <v>3.1</v>
      </c>
      <c r="L94" s="6">
        <f>K94*I94</f>
        <v>9.3</v>
      </c>
      <c r="M94" s="45">
        <f t="shared" si="6"/>
        <v>31.590000000000003</v>
      </c>
      <c r="N94" s="37">
        <f t="shared" si="7"/>
        <v>112.49999999999999</v>
      </c>
      <c r="O94" s="48">
        <f t="shared" si="8"/>
        <v>0.28080000000000005</v>
      </c>
      <c r="P94" s="25"/>
    </row>
    <row r="95" spans="1:16" ht="15.75" customHeight="1">
      <c r="A95" s="25"/>
      <c r="B95" s="35">
        <v>41832</v>
      </c>
      <c r="C95" s="1" t="s">
        <v>111</v>
      </c>
      <c r="D95" s="1">
        <v>7</v>
      </c>
      <c r="E95" s="1">
        <v>15</v>
      </c>
      <c r="F95" s="2" t="s">
        <v>127</v>
      </c>
      <c r="G95" s="17">
        <v>2.5</v>
      </c>
      <c r="H95" s="3">
        <v>5.5</v>
      </c>
      <c r="I95" s="4"/>
      <c r="J95" s="8"/>
      <c r="K95" s="4">
        <f t="shared" si="5"/>
        <v>2</v>
      </c>
      <c r="L95" s="6"/>
      <c r="M95" s="45">
        <f t="shared" si="6"/>
        <v>29.590000000000003</v>
      </c>
      <c r="N95" s="37">
        <f t="shared" si="7"/>
        <v>114.49999999999999</v>
      </c>
      <c r="O95" s="48">
        <f t="shared" si="8"/>
        <v>0.2584279475982533</v>
      </c>
      <c r="P95" s="25"/>
    </row>
    <row r="96" spans="1:16" ht="15.75" customHeight="1">
      <c r="A96" s="25"/>
      <c r="B96" s="35">
        <v>41832</v>
      </c>
      <c r="C96" s="1" t="s">
        <v>111</v>
      </c>
      <c r="D96" s="1">
        <v>8</v>
      </c>
      <c r="E96" s="1">
        <v>9</v>
      </c>
      <c r="F96" s="2" t="s">
        <v>133</v>
      </c>
      <c r="G96" s="17">
        <v>3</v>
      </c>
      <c r="H96" s="3">
        <v>5.5</v>
      </c>
      <c r="I96" s="4"/>
      <c r="J96" s="8"/>
      <c r="K96" s="4">
        <f t="shared" si="5"/>
        <v>1.7</v>
      </c>
      <c r="L96" s="6"/>
      <c r="M96" s="45">
        <f t="shared" si="6"/>
        <v>27.890000000000004</v>
      </c>
      <c r="N96" s="37">
        <f t="shared" si="7"/>
        <v>116.19999999999999</v>
      </c>
      <c r="O96" s="48">
        <f t="shared" si="8"/>
        <v>0.24001721170395876</v>
      </c>
      <c r="P96" s="25"/>
    </row>
    <row r="97" spans="1:16" ht="15.75" customHeight="1">
      <c r="A97" s="25"/>
      <c r="B97" s="35">
        <v>41832</v>
      </c>
      <c r="C97" s="1" t="s">
        <v>111</v>
      </c>
      <c r="D97" s="1">
        <v>8</v>
      </c>
      <c r="E97" s="1">
        <v>5</v>
      </c>
      <c r="F97" s="2" t="s">
        <v>134</v>
      </c>
      <c r="G97" s="17">
        <v>5.7</v>
      </c>
      <c r="H97" s="3">
        <v>6</v>
      </c>
      <c r="I97" s="4"/>
      <c r="J97" s="8"/>
      <c r="K97" s="4">
        <f t="shared" si="5"/>
        <v>0.9</v>
      </c>
      <c r="L97" s="6"/>
      <c r="M97" s="45">
        <f t="shared" si="6"/>
        <v>26.990000000000006</v>
      </c>
      <c r="N97" s="37">
        <f t="shared" si="7"/>
        <v>117.1</v>
      </c>
      <c r="O97" s="48">
        <f t="shared" si="8"/>
        <v>0.23048676345004276</v>
      </c>
      <c r="P97" s="25"/>
    </row>
    <row r="98" spans="1:16" ht="15.75" customHeight="1">
      <c r="A98" s="25"/>
      <c r="B98" s="35">
        <v>41832</v>
      </c>
      <c r="C98" s="1" t="s">
        <v>116</v>
      </c>
      <c r="D98" s="1">
        <v>6</v>
      </c>
      <c r="E98" s="1">
        <v>1</v>
      </c>
      <c r="F98" s="2" t="s">
        <v>120</v>
      </c>
      <c r="G98" s="17">
        <v>5</v>
      </c>
      <c r="H98" s="3">
        <v>21</v>
      </c>
      <c r="I98" s="4"/>
      <c r="J98" s="8"/>
      <c r="K98" s="4">
        <f t="shared" si="5"/>
        <v>1</v>
      </c>
      <c r="L98" s="6"/>
      <c r="M98" s="45">
        <f t="shared" si="6"/>
        <v>25.990000000000006</v>
      </c>
      <c r="N98" s="37">
        <f t="shared" si="7"/>
        <v>118.1</v>
      </c>
      <c r="O98" s="48">
        <f t="shared" si="8"/>
        <v>0.22006773920406442</v>
      </c>
      <c r="P98" s="25"/>
    </row>
    <row r="99" spans="1:16" ht="15.75" customHeight="1">
      <c r="A99" s="25"/>
      <c r="B99" s="35">
        <v>41832</v>
      </c>
      <c r="C99" s="1" t="s">
        <v>116</v>
      </c>
      <c r="D99" s="1">
        <v>6</v>
      </c>
      <c r="E99" s="1">
        <v>3</v>
      </c>
      <c r="F99" s="2" t="s">
        <v>121</v>
      </c>
      <c r="G99" s="17">
        <v>5.2</v>
      </c>
      <c r="H99" s="3">
        <v>10</v>
      </c>
      <c r="I99" s="4"/>
      <c r="J99" s="8"/>
      <c r="K99" s="4">
        <f aca="true" t="shared" si="9" ref="K99:K130">ROUND(5/G99,1)</f>
        <v>1</v>
      </c>
      <c r="L99" s="6"/>
      <c r="M99" s="45">
        <f t="shared" si="6"/>
        <v>24.990000000000006</v>
      </c>
      <c r="N99" s="37">
        <f t="shared" si="7"/>
        <v>119.1</v>
      </c>
      <c r="O99" s="48">
        <f t="shared" si="8"/>
        <v>0.20982367758186404</v>
      </c>
      <c r="P99" s="25"/>
    </row>
    <row r="100" spans="1:16" ht="15.75" customHeight="1">
      <c r="A100" s="25"/>
      <c r="B100" s="35">
        <v>41832</v>
      </c>
      <c r="C100" s="1" t="s">
        <v>116</v>
      </c>
      <c r="D100" s="1">
        <v>7</v>
      </c>
      <c r="E100" s="1">
        <v>11</v>
      </c>
      <c r="F100" s="2" t="s">
        <v>126</v>
      </c>
      <c r="G100" s="17">
        <v>4.3</v>
      </c>
      <c r="H100" s="3">
        <v>4.5</v>
      </c>
      <c r="I100" s="4"/>
      <c r="J100" s="5">
        <v>2</v>
      </c>
      <c r="K100" s="4">
        <f t="shared" si="9"/>
        <v>1.2</v>
      </c>
      <c r="L100" s="6"/>
      <c r="M100" s="45">
        <f t="shared" si="6"/>
        <v>23.790000000000006</v>
      </c>
      <c r="N100" s="37">
        <f t="shared" si="7"/>
        <v>120.3</v>
      </c>
      <c r="O100" s="48">
        <f t="shared" si="8"/>
        <v>0.19775561097256864</v>
      </c>
      <c r="P100" s="25"/>
    </row>
    <row r="101" spans="1:16" ht="15.75" customHeight="1">
      <c r="A101" s="25"/>
      <c r="B101" s="35">
        <v>41832</v>
      </c>
      <c r="C101" s="1" t="s">
        <v>116</v>
      </c>
      <c r="D101" s="1">
        <v>8</v>
      </c>
      <c r="E101" s="1">
        <v>12</v>
      </c>
      <c r="F101" s="2" t="s">
        <v>130</v>
      </c>
      <c r="G101" s="17">
        <v>2.6</v>
      </c>
      <c r="H101" s="3">
        <v>4.4</v>
      </c>
      <c r="I101" s="4"/>
      <c r="J101" s="7">
        <v>3</v>
      </c>
      <c r="K101" s="4">
        <f t="shared" si="9"/>
        <v>1.9</v>
      </c>
      <c r="L101" s="6"/>
      <c r="M101" s="45">
        <f t="shared" si="6"/>
        <v>21.890000000000008</v>
      </c>
      <c r="N101" s="37">
        <f t="shared" si="7"/>
        <v>122.2</v>
      </c>
      <c r="O101" s="48">
        <f t="shared" si="8"/>
        <v>0.17913256955810153</v>
      </c>
      <c r="P101" s="25"/>
    </row>
    <row r="102" spans="1:16" ht="15.75" customHeight="1">
      <c r="A102" s="25"/>
      <c r="B102" s="35">
        <v>41836</v>
      </c>
      <c r="C102" s="1" t="s">
        <v>155</v>
      </c>
      <c r="D102" s="1">
        <v>3</v>
      </c>
      <c r="E102" s="1">
        <v>3</v>
      </c>
      <c r="F102" s="2" t="s">
        <v>35</v>
      </c>
      <c r="G102" s="17">
        <v>3</v>
      </c>
      <c r="H102" s="11">
        <v>6</v>
      </c>
      <c r="I102" s="4">
        <v>6</v>
      </c>
      <c r="J102" s="9">
        <v>1</v>
      </c>
      <c r="K102" s="12">
        <f t="shared" si="9"/>
        <v>1.7</v>
      </c>
      <c r="L102" s="6">
        <f>K102*I102</f>
        <v>10.2</v>
      </c>
      <c r="M102" s="45">
        <f t="shared" si="6"/>
        <v>30.390000000000008</v>
      </c>
      <c r="N102" s="37">
        <f t="shared" si="7"/>
        <v>123.9</v>
      </c>
      <c r="O102" s="48">
        <f t="shared" si="8"/>
        <v>0.24527845036319618</v>
      </c>
      <c r="P102" s="25"/>
    </row>
    <row r="103" spans="1:16" ht="15.75" customHeight="1">
      <c r="A103" s="25"/>
      <c r="B103" s="35">
        <v>41836</v>
      </c>
      <c r="C103" s="1" t="s">
        <v>155</v>
      </c>
      <c r="D103" s="1">
        <v>7</v>
      </c>
      <c r="E103" s="1">
        <v>10</v>
      </c>
      <c r="F103" s="2" t="s">
        <v>81</v>
      </c>
      <c r="G103" s="17">
        <v>4.6</v>
      </c>
      <c r="H103" s="11">
        <v>41</v>
      </c>
      <c r="I103" s="4"/>
      <c r="J103" s="8"/>
      <c r="K103" s="12">
        <f t="shared" si="9"/>
        <v>1.1</v>
      </c>
      <c r="L103" s="6"/>
      <c r="M103" s="45">
        <f t="shared" si="6"/>
        <v>29.290000000000006</v>
      </c>
      <c r="N103" s="37">
        <f t="shared" si="7"/>
        <v>125</v>
      </c>
      <c r="O103" s="48">
        <f t="shared" si="8"/>
        <v>0.23432000000000006</v>
      </c>
      <c r="P103" s="25"/>
    </row>
    <row r="104" spans="1:16" ht="15.75" customHeight="1">
      <c r="A104" s="25"/>
      <c r="B104" s="35">
        <v>41836</v>
      </c>
      <c r="C104" s="1" t="s">
        <v>37</v>
      </c>
      <c r="D104" s="1">
        <v>7</v>
      </c>
      <c r="E104" s="1">
        <v>3</v>
      </c>
      <c r="F104" s="2" t="s">
        <v>52</v>
      </c>
      <c r="G104" s="17">
        <v>4.5</v>
      </c>
      <c r="H104" s="11">
        <v>5</v>
      </c>
      <c r="I104" s="4"/>
      <c r="J104" s="8"/>
      <c r="K104" s="12">
        <f t="shared" si="9"/>
        <v>1.1</v>
      </c>
      <c r="L104" s="6"/>
      <c r="M104" s="45">
        <f t="shared" si="6"/>
        <v>28.190000000000005</v>
      </c>
      <c r="N104" s="37">
        <f t="shared" si="7"/>
        <v>126.1</v>
      </c>
      <c r="O104" s="48">
        <f t="shared" si="8"/>
        <v>0.22355273592386998</v>
      </c>
      <c r="P104" s="25"/>
    </row>
    <row r="105" spans="1:16" ht="15.75" customHeight="1">
      <c r="A105" s="25"/>
      <c r="B105" s="35">
        <v>41836</v>
      </c>
      <c r="C105" s="1" t="s">
        <v>37</v>
      </c>
      <c r="D105" s="1">
        <v>7</v>
      </c>
      <c r="E105" s="1">
        <v>2</v>
      </c>
      <c r="F105" s="2" t="s">
        <v>136</v>
      </c>
      <c r="G105" s="17">
        <v>4.9</v>
      </c>
      <c r="H105" s="11">
        <v>9.5</v>
      </c>
      <c r="I105" s="4"/>
      <c r="J105" s="5">
        <v>2</v>
      </c>
      <c r="K105" s="12">
        <f t="shared" si="9"/>
        <v>1</v>
      </c>
      <c r="L105" s="6"/>
      <c r="M105" s="45">
        <f t="shared" si="6"/>
        <v>27.190000000000005</v>
      </c>
      <c r="N105" s="37">
        <f t="shared" si="7"/>
        <v>127.1</v>
      </c>
      <c r="O105" s="48">
        <f t="shared" si="8"/>
        <v>0.21392604248623137</v>
      </c>
      <c r="P105" s="25"/>
    </row>
    <row r="106" spans="1:16" ht="15.75" customHeight="1">
      <c r="A106" s="25"/>
      <c r="B106" s="35">
        <v>41836</v>
      </c>
      <c r="C106" s="1" t="s">
        <v>37</v>
      </c>
      <c r="D106" s="1">
        <v>8</v>
      </c>
      <c r="E106" s="1">
        <v>1</v>
      </c>
      <c r="F106" s="2" t="s">
        <v>138</v>
      </c>
      <c r="G106" s="17">
        <v>4.6</v>
      </c>
      <c r="H106" s="11">
        <v>7.5</v>
      </c>
      <c r="I106" s="4"/>
      <c r="J106" s="8"/>
      <c r="K106" s="12">
        <f t="shared" si="9"/>
        <v>1.1</v>
      </c>
      <c r="L106" s="6"/>
      <c r="M106" s="45">
        <f t="shared" si="6"/>
        <v>26.090000000000003</v>
      </c>
      <c r="N106" s="37">
        <f t="shared" si="7"/>
        <v>128.2</v>
      </c>
      <c r="O106" s="48">
        <f t="shared" si="8"/>
        <v>0.20351014040561627</v>
      </c>
      <c r="P106" s="25"/>
    </row>
    <row r="107" spans="1:16" ht="15.75" customHeight="1">
      <c r="A107" s="25"/>
      <c r="B107" s="35">
        <v>41836</v>
      </c>
      <c r="C107" s="1" t="s">
        <v>37</v>
      </c>
      <c r="D107" s="1">
        <v>8</v>
      </c>
      <c r="E107" s="1">
        <v>5</v>
      </c>
      <c r="F107" s="2" t="s">
        <v>139</v>
      </c>
      <c r="G107" s="17">
        <v>4.9</v>
      </c>
      <c r="H107" s="11">
        <v>5.5</v>
      </c>
      <c r="I107" s="4"/>
      <c r="J107" s="8"/>
      <c r="K107" s="12">
        <f t="shared" si="9"/>
        <v>1</v>
      </c>
      <c r="L107" s="6"/>
      <c r="M107" s="45">
        <f t="shared" si="6"/>
        <v>25.090000000000003</v>
      </c>
      <c r="N107" s="37">
        <f t="shared" si="7"/>
        <v>129.2</v>
      </c>
      <c r="O107" s="48">
        <f t="shared" si="8"/>
        <v>0.19419504643962854</v>
      </c>
      <c r="P107" s="25"/>
    </row>
    <row r="108" spans="1:16" ht="15.75" customHeight="1">
      <c r="A108" s="25"/>
      <c r="B108" s="35">
        <v>41836</v>
      </c>
      <c r="C108" s="1" t="s">
        <v>14</v>
      </c>
      <c r="D108" s="1">
        <v>6</v>
      </c>
      <c r="E108" s="1">
        <v>8</v>
      </c>
      <c r="F108" s="2" t="s">
        <v>86</v>
      </c>
      <c r="G108" s="17">
        <v>5</v>
      </c>
      <c r="H108" s="11">
        <v>6.5</v>
      </c>
      <c r="I108" s="4"/>
      <c r="J108" s="7">
        <v>3</v>
      </c>
      <c r="K108" s="12">
        <f t="shared" si="9"/>
        <v>1</v>
      </c>
      <c r="L108" s="6"/>
      <c r="M108" s="45">
        <f t="shared" si="6"/>
        <v>24.090000000000003</v>
      </c>
      <c r="N108" s="37">
        <f t="shared" si="7"/>
        <v>130.2</v>
      </c>
      <c r="O108" s="48">
        <f t="shared" si="8"/>
        <v>0.18502304147465443</v>
      </c>
      <c r="P108" s="25"/>
    </row>
    <row r="109" spans="1:16" ht="15.75" customHeight="1">
      <c r="A109" s="25"/>
      <c r="B109" s="35">
        <v>41836</v>
      </c>
      <c r="C109" s="1" t="s">
        <v>14</v>
      </c>
      <c r="D109" s="1">
        <v>6</v>
      </c>
      <c r="E109" s="1">
        <v>10</v>
      </c>
      <c r="F109" s="2" t="s">
        <v>137</v>
      </c>
      <c r="G109" s="17">
        <v>5.5</v>
      </c>
      <c r="H109" s="11">
        <v>6.5</v>
      </c>
      <c r="I109" s="4"/>
      <c r="J109" s="8"/>
      <c r="K109" s="12">
        <f t="shared" si="9"/>
        <v>0.9</v>
      </c>
      <c r="L109" s="6"/>
      <c r="M109" s="45">
        <f t="shared" si="6"/>
        <v>23.190000000000005</v>
      </c>
      <c r="N109" s="37">
        <f t="shared" si="7"/>
        <v>131.1</v>
      </c>
      <c r="O109" s="48">
        <f t="shared" si="8"/>
        <v>0.17688787185354696</v>
      </c>
      <c r="P109" s="25"/>
    </row>
    <row r="110" spans="1:16" ht="15.75" customHeight="1">
      <c r="A110" s="25"/>
      <c r="B110" s="35">
        <v>41839</v>
      </c>
      <c r="C110" s="1" t="s">
        <v>155</v>
      </c>
      <c r="D110" s="1">
        <v>5</v>
      </c>
      <c r="E110" s="1">
        <v>2</v>
      </c>
      <c r="F110" s="2" t="s">
        <v>76</v>
      </c>
      <c r="G110" s="17">
        <v>5.5</v>
      </c>
      <c r="H110" s="3">
        <v>11</v>
      </c>
      <c r="I110" s="4"/>
      <c r="J110" s="8"/>
      <c r="K110" s="4">
        <f t="shared" si="9"/>
        <v>0.9</v>
      </c>
      <c r="L110" s="6"/>
      <c r="M110" s="45">
        <f t="shared" si="6"/>
        <v>22.290000000000006</v>
      </c>
      <c r="N110" s="37">
        <f t="shared" si="7"/>
        <v>132</v>
      </c>
      <c r="O110" s="48">
        <f t="shared" si="8"/>
        <v>0.1688636363636364</v>
      </c>
      <c r="P110" s="25"/>
    </row>
    <row r="111" spans="1:16" ht="15.75" customHeight="1">
      <c r="A111" s="25"/>
      <c r="B111" s="35">
        <v>41839</v>
      </c>
      <c r="C111" s="1" t="s">
        <v>155</v>
      </c>
      <c r="D111" s="1">
        <v>7</v>
      </c>
      <c r="E111" s="1">
        <v>2</v>
      </c>
      <c r="F111" s="2" t="s">
        <v>68</v>
      </c>
      <c r="G111" s="17">
        <v>4.1</v>
      </c>
      <c r="H111" s="3">
        <v>4.4</v>
      </c>
      <c r="I111" s="4"/>
      <c r="J111" s="8"/>
      <c r="K111" s="4">
        <f t="shared" si="9"/>
        <v>1.2</v>
      </c>
      <c r="L111" s="6"/>
      <c r="M111" s="45">
        <f t="shared" si="6"/>
        <v>21.090000000000007</v>
      </c>
      <c r="N111" s="37">
        <f t="shared" si="7"/>
        <v>133.2</v>
      </c>
      <c r="O111" s="48">
        <f t="shared" si="8"/>
        <v>0.1583333333333334</v>
      </c>
      <c r="P111" s="25"/>
    </row>
    <row r="112" spans="1:16" ht="15.75" customHeight="1">
      <c r="A112" s="25"/>
      <c r="B112" s="35">
        <v>41839</v>
      </c>
      <c r="C112" s="1" t="s">
        <v>155</v>
      </c>
      <c r="D112" s="1">
        <v>7</v>
      </c>
      <c r="E112" s="1">
        <v>8</v>
      </c>
      <c r="F112" s="2" t="s">
        <v>84</v>
      </c>
      <c r="G112" s="17">
        <v>5.2</v>
      </c>
      <c r="H112" s="3">
        <v>8</v>
      </c>
      <c r="I112" s="4"/>
      <c r="J112" s="7">
        <v>3</v>
      </c>
      <c r="K112" s="4">
        <f t="shared" si="9"/>
        <v>1</v>
      </c>
      <c r="L112" s="6"/>
      <c r="M112" s="45">
        <f t="shared" si="6"/>
        <v>20.090000000000007</v>
      </c>
      <c r="N112" s="37">
        <f t="shared" si="7"/>
        <v>134.2</v>
      </c>
      <c r="O112" s="48">
        <f t="shared" si="8"/>
        <v>0.1497019374068555</v>
      </c>
      <c r="P112" s="25"/>
    </row>
    <row r="113" spans="1:16" ht="15.75" customHeight="1">
      <c r="A113" s="25"/>
      <c r="B113" s="35">
        <v>41839</v>
      </c>
      <c r="C113" s="1" t="s">
        <v>37</v>
      </c>
      <c r="D113" s="1">
        <v>5</v>
      </c>
      <c r="E113" s="1">
        <v>1</v>
      </c>
      <c r="F113" s="2" t="s">
        <v>58</v>
      </c>
      <c r="G113" s="17">
        <v>5.9</v>
      </c>
      <c r="H113" s="3">
        <v>9</v>
      </c>
      <c r="I113" s="4"/>
      <c r="J113" s="7">
        <v>3</v>
      </c>
      <c r="K113" s="4">
        <f t="shared" si="9"/>
        <v>0.8</v>
      </c>
      <c r="L113" s="6"/>
      <c r="M113" s="45">
        <f t="shared" si="6"/>
        <v>19.290000000000006</v>
      </c>
      <c r="N113" s="37">
        <f t="shared" si="7"/>
        <v>135</v>
      </c>
      <c r="O113" s="48">
        <f t="shared" si="8"/>
        <v>0.14288888888888893</v>
      </c>
      <c r="P113" s="25"/>
    </row>
    <row r="114" spans="1:16" ht="15.75" customHeight="1">
      <c r="A114" s="25"/>
      <c r="B114" s="35">
        <v>41839</v>
      </c>
      <c r="C114" s="1" t="s">
        <v>37</v>
      </c>
      <c r="D114" s="1">
        <v>6</v>
      </c>
      <c r="E114" s="1">
        <v>2</v>
      </c>
      <c r="F114" s="2" t="s">
        <v>143</v>
      </c>
      <c r="G114" s="17">
        <v>4.9</v>
      </c>
      <c r="H114" s="3">
        <v>7.5</v>
      </c>
      <c r="I114" s="4"/>
      <c r="J114" s="8"/>
      <c r="K114" s="4">
        <f t="shared" si="9"/>
        <v>1</v>
      </c>
      <c r="L114" s="6"/>
      <c r="M114" s="45">
        <f t="shared" si="6"/>
        <v>18.290000000000006</v>
      </c>
      <c r="N114" s="37">
        <f t="shared" si="7"/>
        <v>136</v>
      </c>
      <c r="O114" s="48">
        <f t="shared" si="8"/>
        <v>0.1344852941176471</v>
      </c>
      <c r="P114" s="25"/>
    </row>
    <row r="115" spans="1:16" ht="15.75" customHeight="1">
      <c r="A115" s="25"/>
      <c r="B115" s="35">
        <v>41839</v>
      </c>
      <c r="C115" s="1" t="s">
        <v>37</v>
      </c>
      <c r="D115" s="1">
        <v>6</v>
      </c>
      <c r="E115" s="1">
        <v>14</v>
      </c>
      <c r="F115" s="2" t="s">
        <v>144</v>
      </c>
      <c r="G115" s="17">
        <v>5.6</v>
      </c>
      <c r="H115" s="3">
        <v>17</v>
      </c>
      <c r="I115" s="4"/>
      <c r="J115" s="8"/>
      <c r="K115" s="4">
        <f t="shared" si="9"/>
        <v>0.9</v>
      </c>
      <c r="L115" s="6"/>
      <c r="M115" s="45">
        <f t="shared" si="6"/>
        <v>17.390000000000008</v>
      </c>
      <c r="N115" s="37">
        <f t="shared" si="7"/>
        <v>136.9</v>
      </c>
      <c r="O115" s="48">
        <f t="shared" si="8"/>
        <v>0.1270270270270271</v>
      </c>
      <c r="P115" s="25"/>
    </row>
    <row r="116" spans="1:16" ht="15.75" customHeight="1">
      <c r="A116" s="25"/>
      <c r="B116" s="35">
        <v>41839</v>
      </c>
      <c r="C116" s="1" t="s">
        <v>37</v>
      </c>
      <c r="D116" s="1">
        <v>7</v>
      </c>
      <c r="E116" s="1">
        <v>9</v>
      </c>
      <c r="F116" s="2" t="s">
        <v>62</v>
      </c>
      <c r="G116" s="17">
        <v>4.6</v>
      </c>
      <c r="H116" s="3">
        <v>7.5</v>
      </c>
      <c r="I116" s="4"/>
      <c r="J116" s="8"/>
      <c r="K116" s="4">
        <f t="shared" si="9"/>
        <v>1.1</v>
      </c>
      <c r="L116" s="6"/>
      <c r="M116" s="45">
        <f t="shared" si="6"/>
        <v>16.290000000000006</v>
      </c>
      <c r="N116" s="37">
        <f t="shared" si="7"/>
        <v>138</v>
      </c>
      <c r="O116" s="48">
        <f t="shared" si="8"/>
        <v>0.11804347826086961</v>
      </c>
      <c r="P116" s="25"/>
    </row>
    <row r="117" spans="1:16" ht="15.75" customHeight="1">
      <c r="A117" s="25"/>
      <c r="B117" s="35">
        <v>41839</v>
      </c>
      <c r="C117" s="1" t="s">
        <v>37</v>
      </c>
      <c r="D117" s="1">
        <v>7</v>
      </c>
      <c r="E117" s="1">
        <v>3</v>
      </c>
      <c r="F117" s="2" t="s">
        <v>145</v>
      </c>
      <c r="G117" s="17">
        <v>4.7</v>
      </c>
      <c r="H117" s="3">
        <v>6</v>
      </c>
      <c r="I117" s="4"/>
      <c r="J117" s="8"/>
      <c r="K117" s="4">
        <f t="shared" si="9"/>
        <v>1.1</v>
      </c>
      <c r="L117" s="6"/>
      <c r="M117" s="45">
        <f t="shared" si="6"/>
        <v>15.190000000000007</v>
      </c>
      <c r="N117" s="37">
        <f t="shared" si="7"/>
        <v>139.1</v>
      </c>
      <c r="O117" s="48">
        <f t="shared" si="8"/>
        <v>0.10920201294033074</v>
      </c>
      <c r="P117" s="25"/>
    </row>
    <row r="118" spans="1:16" ht="15.75" customHeight="1">
      <c r="A118" s="25"/>
      <c r="B118" s="35">
        <v>41839</v>
      </c>
      <c r="C118" s="1" t="s">
        <v>111</v>
      </c>
      <c r="D118" s="1">
        <v>3</v>
      </c>
      <c r="E118" s="1">
        <v>4</v>
      </c>
      <c r="F118" s="2" t="s">
        <v>24</v>
      </c>
      <c r="G118" s="17">
        <v>5.2</v>
      </c>
      <c r="H118" s="3">
        <v>7.5</v>
      </c>
      <c r="I118" s="4"/>
      <c r="J118" s="8"/>
      <c r="K118" s="4">
        <f t="shared" si="9"/>
        <v>1</v>
      </c>
      <c r="L118" s="6"/>
      <c r="M118" s="45">
        <f t="shared" si="6"/>
        <v>14.190000000000007</v>
      </c>
      <c r="N118" s="37">
        <f t="shared" si="7"/>
        <v>140.1</v>
      </c>
      <c r="O118" s="48">
        <f t="shared" si="8"/>
        <v>0.10128479657387586</v>
      </c>
      <c r="P118" s="25"/>
    </row>
    <row r="119" spans="1:16" ht="15.75" customHeight="1">
      <c r="A119" s="25"/>
      <c r="B119" s="35">
        <v>41839</v>
      </c>
      <c r="C119" s="1" t="s">
        <v>111</v>
      </c>
      <c r="D119" s="1">
        <v>3</v>
      </c>
      <c r="E119" s="1">
        <v>6</v>
      </c>
      <c r="F119" s="2" t="s">
        <v>22</v>
      </c>
      <c r="G119" s="17">
        <v>5.2</v>
      </c>
      <c r="H119" s="3">
        <v>9</v>
      </c>
      <c r="I119" s="4"/>
      <c r="J119" s="8"/>
      <c r="K119" s="4">
        <f t="shared" si="9"/>
        <v>1</v>
      </c>
      <c r="L119" s="6"/>
      <c r="M119" s="45">
        <f t="shared" si="6"/>
        <v>13.190000000000007</v>
      </c>
      <c r="N119" s="37">
        <f t="shared" si="7"/>
        <v>141.1</v>
      </c>
      <c r="O119" s="48">
        <f t="shared" si="8"/>
        <v>0.09347980155917794</v>
      </c>
      <c r="P119" s="25"/>
    </row>
    <row r="120" spans="1:16" ht="15.75" customHeight="1">
      <c r="A120" s="25"/>
      <c r="B120" s="35">
        <v>41839</v>
      </c>
      <c r="C120" s="1" t="s">
        <v>111</v>
      </c>
      <c r="D120" s="1">
        <v>5</v>
      </c>
      <c r="E120" s="1">
        <v>8</v>
      </c>
      <c r="F120" s="2" t="s">
        <v>140</v>
      </c>
      <c r="G120" s="17">
        <v>5</v>
      </c>
      <c r="H120" s="3">
        <v>9</v>
      </c>
      <c r="I120" s="4"/>
      <c r="J120" s="8"/>
      <c r="K120" s="4">
        <f t="shared" si="9"/>
        <v>1</v>
      </c>
      <c r="L120" s="6"/>
      <c r="M120" s="45">
        <f t="shared" si="6"/>
        <v>12.190000000000007</v>
      </c>
      <c r="N120" s="37">
        <f t="shared" si="7"/>
        <v>142.1</v>
      </c>
      <c r="O120" s="48">
        <f t="shared" si="8"/>
        <v>0.08578465869106268</v>
      </c>
      <c r="P120" s="25"/>
    </row>
    <row r="121" spans="1:16" ht="15.75" customHeight="1">
      <c r="A121" s="25"/>
      <c r="B121" s="35">
        <v>41839</v>
      </c>
      <c r="C121" s="1" t="s">
        <v>111</v>
      </c>
      <c r="D121" s="1">
        <v>5</v>
      </c>
      <c r="E121" s="1">
        <v>2</v>
      </c>
      <c r="F121" s="2" t="s">
        <v>141</v>
      </c>
      <c r="G121" s="17">
        <v>5.3</v>
      </c>
      <c r="H121" s="3">
        <v>6.5</v>
      </c>
      <c r="I121" s="4"/>
      <c r="J121" s="7">
        <v>3</v>
      </c>
      <c r="K121" s="4">
        <f t="shared" si="9"/>
        <v>0.9</v>
      </c>
      <c r="L121" s="6"/>
      <c r="M121" s="45">
        <f t="shared" si="6"/>
        <v>11.290000000000006</v>
      </c>
      <c r="N121" s="37">
        <f t="shared" si="7"/>
        <v>143</v>
      </c>
      <c r="O121" s="48">
        <f t="shared" si="8"/>
        <v>0.078951048951049</v>
      </c>
      <c r="P121" s="25"/>
    </row>
    <row r="122" spans="1:16" ht="15.75" customHeight="1">
      <c r="A122" s="25"/>
      <c r="B122" s="35">
        <v>41839</v>
      </c>
      <c r="C122" s="1" t="s">
        <v>111</v>
      </c>
      <c r="D122" s="1">
        <v>5</v>
      </c>
      <c r="E122" s="1">
        <v>6</v>
      </c>
      <c r="F122" s="2" t="s">
        <v>142</v>
      </c>
      <c r="G122" s="17">
        <v>5.6</v>
      </c>
      <c r="H122" s="3">
        <v>8</v>
      </c>
      <c r="I122" s="4"/>
      <c r="J122" s="8"/>
      <c r="K122" s="4">
        <f t="shared" si="9"/>
        <v>0.9</v>
      </c>
      <c r="L122" s="6"/>
      <c r="M122" s="45">
        <f t="shared" si="6"/>
        <v>10.390000000000006</v>
      </c>
      <c r="N122" s="37">
        <f t="shared" si="7"/>
        <v>143.9</v>
      </c>
      <c r="O122" s="48">
        <f t="shared" si="8"/>
        <v>0.07220291869353722</v>
      </c>
      <c r="P122" s="25"/>
    </row>
    <row r="123" spans="1:16" ht="15.75" customHeight="1">
      <c r="A123" s="25"/>
      <c r="B123" s="35">
        <v>41839</v>
      </c>
      <c r="C123" s="1" t="s">
        <v>111</v>
      </c>
      <c r="D123" s="1">
        <v>6</v>
      </c>
      <c r="E123" s="1">
        <v>10</v>
      </c>
      <c r="F123" s="2" t="s">
        <v>71</v>
      </c>
      <c r="G123" s="17">
        <v>3.8</v>
      </c>
      <c r="H123" s="3">
        <v>5</v>
      </c>
      <c r="I123" s="4"/>
      <c r="J123" s="8"/>
      <c r="K123" s="4">
        <f t="shared" si="9"/>
        <v>1.3</v>
      </c>
      <c r="L123" s="6"/>
      <c r="M123" s="45">
        <f t="shared" si="6"/>
        <v>9.090000000000005</v>
      </c>
      <c r="N123" s="37">
        <f t="shared" si="7"/>
        <v>145.20000000000002</v>
      </c>
      <c r="O123" s="48">
        <f t="shared" si="8"/>
        <v>0.06260330578512399</v>
      </c>
      <c r="P123" s="25"/>
    </row>
    <row r="124" spans="1:16" ht="15.75" customHeight="1">
      <c r="A124" s="25"/>
      <c r="B124" s="35">
        <v>41839</v>
      </c>
      <c r="C124" s="1" t="s">
        <v>111</v>
      </c>
      <c r="D124" s="1">
        <v>8</v>
      </c>
      <c r="E124" s="1">
        <v>11</v>
      </c>
      <c r="F124" s="2" t="s">
        <v>148</v>
      </c>
      <c r="G124" s="17">
        <v>3.3</v>
      </c>
      <c r="H124" s="3">
        <v>3.8</v>
      </c>
      <c r="I124" s="4">
        <v>3.6</v>
      </c>
      <c r="J124" s="9">
        <v>1</v>
      </c>
      <c r="K124" s="4">
        <f t="shared" si="9"/>
        <v>1.5</v>
      </c>
      <c r="L124" s="6">
        <f>K124*I124</f>
        <v>5.4</v>
      </c>
      <c r="M124" s="45">
        <f t="shared" si="6"/>
        <v>12.990000000000006</v>
      </c>
      <c r="N124" s="37">
        <f t="shared" si="7"/>
        <v>146.70000000000002</v>
      </c>
      <c r="O124" s="48">
        <f t="shared" si="8"/>
        <v>0.08854805725971372</v>
      </c>
      <c r="P124" s="25"/>
    </row>
    <row r="125" spans="1:16" ht="15.75" customHeight="1">
      <c r="A125" s="25"/>
      <c r="B125" s="35">
        <v>41839</v>
      </c>
      <c r="C125" s="1" t="s">
        <v>111</v>
      </c>
      <c r="D125" s="1">
        <v>8</v>
      </c>
      <c r="E125" s="1">
        <v>1</v>
      </c>
      <c r="F125" s="2" t="s">
        <v>149</v>
      </c>
      <c r="G125" s="17">
        <v>5.1</v>
      </c>
      <c r="H125" s="3">
        <v>5.5</v>
      </c>
      <c r="I125" s="4"/>
      <c r="J125" s="8"/>
      <c r="K125" s="4">
        <f t="shared" si="9"/>
        <v>1</v>
      </c>
      <c r="L125" s="6"/>
      <c r="M125" s="45">
        <f t="shared" si="6"/>
        <v>11.990000000000006</v>
      </c>
      <c r="N125" s="37">
        <f t="shared" si="7"/>
        <v>147.70000000000002</v>
      </c>
      <c r="O125" s="48">
        <f t="shared" si="8"/>
        <v>0.08117806364251864</v>
      </c>
      <c r="P125" s="25"/>
    </row>
    <row r="126" spans="1:16" ht="15.75" customHeight="1">
      <c r="A126" s="25"/>
      <c r="B126" s="35">
        <v>41839</v>
      </c>
      <c r="C126" s="1" t="s">
        <v>40</v>
      </c>
      <c r="D126" s="1">
        <v>7</v>
      </c>
      <c r="E126" s="1">
        <v>2</v>
      </c>
      <c r="F126" s="2" t="s">
        <v>146</v>
      </c>
      <c r="G126" s="17">
        <v>4.9</v>
      </c>
      <c r="H126" s="3">
        <v>5.5</v>
      </c>
      <c r="I126" s="4"/>
      <c r="J126" s="8"/>
      <c r="K126" s="4">
        <f t="shared" si="9"/>
        <v>1</v>
      </c>
      <c r="L126" s="6"/>
      <c r="M126" s="45">
        <f t="shared" si="6"/>
        <v>10.990000000000006</v>
      </c>
      <c r="N126" s="37">
        <f t="shared" si="7"/>
        <v>148.70000000000002</v>
      </c>
      <c r="O126" s="48">
        <f t="shared" si="8"/>
        <v>0.07390719569603231</v>
      </c>
      <c r="P126" s="25"/>
    </row>
    <row r="127" spans="1:16" ht="15.75" customHeight="1">
      <c r="A127" s="25"/>
      <c r="B127" s="35">
        <v>41839</v>
      </c>
      <c r="C127" s="1" t="s">
        <v>40</v>
      </c>
      <c r="D127" s="1">
        <v>8</v>
      </c>
      <c r="E127" s="1">
        <v>9</v>
      </c>
      <c r="F127" s="2" t="s">
        <v>28</v>
      </c>
      <c r="G127" s="17">
        <v>4.8</v>
      </c>
      <c r="H127" s="3">
        <v>10</v>
      </c>
      <c r="I127" s="4"/>
      <c r="J127" s="5">
        <v>2</v>
      </c>
      <c r="K127" s="4">
        <f t="shared" si="9"/>
        <v>1</v>
      </c>
      <c r="L127" s="6"/>
      <c r="M127" s="45">
        <f t="shared" si="6"/>
        <v>9.990000000000006</v>
      </c>
      <c r="N127" s="37">
        <f t="shared" si="7"/>
        <v>149.70000000000002</v>
      </c>
      <c r="O127" s="48">
        <f t="shared" si="8"/>
        <v>0.06673346693386777</v>
      </c>
      <c r="P127" s="25"/>
    </row>
    <row r="128" spans="1:16" ht="15.75" customHeight="1">
      <c r="A128" s="25"/>
      <c r="B128" s="35">
        <v>41839</v>
      </c>
      <c r="C128" s="1" t="s">
        <v>40</v>
      </c>
      <c r="D128" s="1">
        <v>8</v>
      </c>
      <c r="E128" s="1">
        <v>2</v>
      </c>
      <c r="F128" s="2" t="s">
        <v>147</v>
      </c>
      <c r="G128" s="17">
        <v>5.4</v>
      </c>
      <c r="H128" s="3">
        <v>6</v>
      </c>
      <c r="I128" s="4"/>
      <c r="J128" s="8"/>
      <c r="K128" s="4">
        <f t="shared" si="9"/>
        <v>0.9</v>
      </c>
      <c r="L128" s="6"/>
      <c r="M128" s="45">
        <f t="shared" si="6"/>
        <v>9.090000000000005</v>
      </c>
      <c r="N128" s="37">
        <f t="shared" si="7"/>
        <v>150.60000000000002</v>
      </c>
      <c r="O128" s="48">
        <f t="shared" si="8"/>
        <v>0.06035856573705182</v>
      </c>
      <c r="P128" s="25"/>
    </row>
    <row r="129" spans="1:16" ht="15.75" customHeight="1">
      <c r="A129" s="25"/>
      <c r="B129" s="35">
        <v>41843</v>
      </c>
      <c r="C129" s="1" t="s">
        <v>155</v>
      </c>
      <c r="D129" s="1">
        <v>5</v>
      </c>
      <c r="E129" s="1">
        <v>9</v>
      </c>
      <c r="F129" s="2" t="s">
        <v>105</v>
      </c>
      <c r="G129" s="17">
        <v>3.2</v>
      </c>
      <c r="H129" s="3">
        <v>4.4</v>
      </c>
      <c r="I129" s="4">
        <v>4</v>
      </c>
      <c r="J129" s="9">
        <v>1</v>
      </c>
      <c r="K129" s="4">
        <f t="shared" si="9"/>
        <v>1.6</v>
      </c>
      <c r="L129" s="6">
        <f>K129*I129</f>
        <v>6.4</v>
      </c>
      <c r="M129" s="45">
        <f t="shared" si="6"/>
        <v>13.890000000000006</v>
      </c>
      <c r="N129" s="37">
        <f t="shared" si="7"/>
        <v>152.20000000000002</v>
      </c>
      <c r="O129" s="48">
        <f t="shared" si="8"/>
        <v>0.09126149802890936</v>
      </c>
      <c r="P129" s="25"/>
    </row>
    <row r="130" spans="1:16" ht="15.75" customHeight="1">
      <c r="A130" s="25"/>
      <c r="B130" s="35">
        <v>41843</v>
      </c>
      <c r="C130" s="1" t="s">
        <v>155</v>
      </c>
      <c r="D130" s="1">
        <v>6</v>
      </c>
      <c r="E130" s="1">
        <v>4</v>
      </c>
      <c r="F130" s="2" t="s">
        <v>108</v>
      </c>
      <c r="G130" s="17">
        <v>3.9</v>
      </c>
      <c r="H130" s="3">
        <v>4.8</v>
      </c>
      <c r="I130" s="4"/>
      <c r="J130" s="8"/>
      <c r="K130" s="4">
        <f t="shared" si="9"/>
        <v>1.3</v>
      </c>
      <c r="L130" s="6"/>
      <c r="M130" s="45">
        <f t="shared" si="6"/>
        <v>12.590000000000005</v>
      </c>
      <c r="N130" s="37">
        <f t="shared" si="7"/>
        <v>153.50000000000003</v>
      </c>
      <c r="O130" s="48">
        <f t="shared" si="8"/>
        <v>0.08201954397394139</v>
      </c>
      <c r="P130" s="25"/>
    </row>
    <row r="131" spans="1:16" ht="15.75" customHeight="1">
      <c r="A131" s="25"/>
      <c r="B131" s="35">
        <v>41843</v>
      </c>
      <c r="C131" s="1" t="s">
        <v>155</v>
      </c>
      <c r="D131" s="1">
        <v>6</v>
      </c>
      <c r="E131" s="1">
        <v>3</v>
      </c>
      <c r="F131" s="2" t="s">
        <v>156</v>
      </c>
      <c r="G131" s="17">
        <v>5.5</v>
      </c>
      <c r="H131" s="3">
        <v>5.5</v>
      </c>
      <c r="I131" s="4"/>
      <c r="J131" s="5">
        <v>2</v>
      </c>
      <c r="K131" s="4">
        <f aca="true" t="shared" si="10" ref="K131:K158">ROUND(5/G131,1)</f>
        <v>0.9</v>
      </c>
      <c r="L131" s="6"/>
      <c r="M131" s="45">
        <f t="shared" si="6"/>
        <v>11.690000000000005</v>
      </c>
      <c r="N131" s="37">
        <f t="shared" si="7"/>
        <v>154.40000000000003</v>
      </c>
      <c r="O131" s="48">
        <f t="shared" si="8"/>
        <v>0.07571243523316064</v>
      </c>
      <c r="P131" s="25"/>
    </row>
    <row r="132" spans="1:16" ht="15.75" customHeight="1">
      <c r="A132" s="25"/>
      <c r="B132" s="35">
        <v>41843</v>
      </c>
      <c r="C132" s="1" t="s">
        <v>155</v>
      </c>
      <c r="D132" s="1">
        <v>8</v>
      </c>
      <c r="E132" s="1">
        <v>6</v>
      </c>
      <c r="F132" s="2" t="s">
        <v>35</v>
      </c>
      <c r="G132" s="17">
        <v>4</v>
      </c>
      <c r="H132" s="3">
        <v>4.4</v>
      </c>
      <c r="I132" s="4">
        <v>4.4</v>
      </c>
      <c r="J132" s="9">
        <v>1</v>
      </c>
      <c r="K132" s="4">
        <f t="shared" si="10"/>
        <v>1.3</v>
      </c>
      <c r="L132" s="6">
        <f>K132*I132</f>
        <v>5.720000000000001</v>
      </c>
      <c r="M132" s="45">
        <f t="shared" si="6"/>
        <v>16.110000000000007</v>
      </c>
      <c r="N132" s="37">
        <f t="shared" si="7"/>
        <v>155.70000000000005</v>
      </c>
      <c r="O132" s="48">
        <f t="shared" si="8"/>
        <v>0.10346820809248557</v>
      </c>
      <c r="P132" s="25"/>
    </row>
    <row r="133" spans="1:16" ht="15.75" customHeight="1">
      <c r="A133" s="25"/>
      <c r="B133" s="35">
        <v>41843</v>
      </c>
      <c r="C133" s="1" t="s">
        <v>85</v>
      </c>
      <c r="D133" s="1">
        <v>6</v>
      </c>
      <c r="E133" s="1">
        <v>4</v>
      </c>
      <c r="F133" s="2" t="s">
        <v>152</v>
      </c>
      <c r="G133" s="17">
        <v>4.9</v>
      </c>
      <c r="H133" s="3">
        <v>9</v>
      </c>
      <c r="I133" s="4"/>
      <c r="J133" s="8"/>
      <c r="K133" s="4">
        <f t="shared" si="10"/>
        <v>1</v>
      </c>
      <c r="L133" s="6"/>
      <c r="M133" s="45">
        <f aca="true" t="shared" si="11" ref="M133:M158">M132-K133+L133</f>
        <v>15.110000000000007</v>
      </c>
      <c r="N133" s="37">
        <f aca="true" t="shared" si="12" ref="N133:N158">N132+K133</f>
        <v>156.70000000000005</v>
      </c>
      <c r="O133" s="48">
        <f aca="true" t="shared" si="13" ref="O133:O158">M133/N133</f>
        <v>0.09642629227823869</v>
      </c>
      <c r="P133" s="25"/>
    </row>
    <row r="134" spans="1:16" ht="15.75" customHeight="1">
      <c r="A134" s="25"/>
      <c r="B134" s="35">
        <v>41843</v>
      </c>
      <c r="C134" s="1" t="s">
        <v>85</v>
      </c>
      <c r="D134" s="1">
        <v>6</v>
      </c>
      <c r="E134" s="1">
        <v>7</v>
      </c>
      <c r="F134" s="2" t="s">
        <v>86</v>
      </c>
      <c r="G134" s="17">
        <v>5.7</v>
      </c>
      <c r="H134" s="3">
        <v>8.5</v>
      </c>
      <c r="I134" s="4"/>
      <c r="J134" s="5">
        <v>2</v>
      </c>
      <c r="K134" s="4">
        <f t="shared" si="10"/>
        <v>0.9</v>
      </c>
      <c r="L134" s="6"/>
      <c r="M134" s="45">
        <f t="shared" si="11"/>
        <v>14.210000000000006</v>
      </c>
      <c r="N134" s="37">
        <f t="shared" si="12"/>
        <v>157.60000000000005</v>
      </c>
      <c r="O134" s="48">
        <f t="shared" si="13"/>
        <v>0.09016497461928935</v>
      </c>
      <c r="P134" s="25"/>
    </row>
    <row r="135" spans="1:16" ht="15.75" customHeight="1">
      <c r="A135" s="25"/>
      <c r="B135" s="35">
        <v>41843</v>
      </c>
      <c r="C135" s="1" t="s">
        <v>85</v>
      </c>
      <c r="D135" s="1">
        <v>7</v>
      </c>
      <c r="E135" s="1">
        <v>13</v>
      </c>
      <c r="F135" s="2" t="s">
        <v>153</v>
      </c>
      <c r="G135" s="17">
        <v>2.6</v>
      </c>
      <c r="H135" s="3">
        <v>2.6</v>
      </c>
      <c r="I135" s="4"/>
      <c r="J135" s="8"/>
      <c r="K135" s="4">
        <f t="shared" si="10"/>
        <v>1.9</v>
      </c>
      <c r="L135" s="6"/>
      <c r="M135" s="45">
        <f t="shared" si="11"/>
        <v>12.310000000000006</v>
      </c>
      <c r="N135" s="37">
        <f t="shared" si="12"/>
        <v>159.50000000000006</v>
      </c>
      <c r="O135" s="48">
        <f t="shared" si="13"/>
        <v>0.07717868338557994</v>
      </c>
      <c r="P135" s="25"/>
    </row>
    <row r="136" spans="1:16" ht="15.75" customHeight="1">
      <c r="A136" s="25"/>
      <c r="B136" s="35">
        <v>41843</v>
      </c>
      <c r="C136" s="1" t="s">
        <v>46</v>
      </c>
      <c r="D136" s="1">
        <v>5</v>
      </c>
      <c r="E136" s="1">
        <v>6</v>
      </c>
      <c r="F136" s="2" t="s">
        <v>150</v>
      </c>
      <c r="G136" s="17">
        <v>4.2</v>
      </c>
      <c r="H136" s="3">
        <v>17</v>
      </c>
      <c r="I136" s="4"/>
      <c r="J136" s="8"/>
      <c r="K136" s="4">
        <f t="shared" si="10"/>
        <v>1.2</v>
      </c>
      <c r="L136" s="6"/>
      <c r="M136" s="45">
        <f t="shared" si="11"/>
        <v>11.110000000000007</v>
      </c>
      <c r="N136" s="37">
        <f t="shared" si="12"/>
        <v>160.70000000000005</v>
      </c>
      <c r="O136" s="48">
        <f t="shared" si="13"/>
        <v>0.06913503422526449</v>
      </c>
      <c r="P136" s="25"/>
    </row>
    <row r="137" spans="1:16" ht="15.75" customHeight="1">
      <c r="A137" s="25"/>
      <c r="B137" s="35">
        <v>41843</v>
      </c>
      <c r="C137" s="1" t="s">
        <v>46</v>
      </c>
      <c r="D137" s="1">
        <v>8</v>
      </c>
      <c r="E137" s="1">
        <v>8</v>
      </c>
      <c r="F137" s="2" t="s">
        <v>154</v>
      </c>
      <c r="G137" s="17">
        <v>4.3</v>
      </c>
      <c r="H137" s="3">
        <v>6.5</v>
      </c>
      <c r="I137" s="4"/>
      <c r="J137" s="7">
        <v>3</v>
      </c>
      <c r="K137" s="4">
        <f t="shared" si="10"/>
        <v>1.2</v>
      </c>
      <c r="L137" s="6"/>
      <c r="M137" s="45">
        <f t="shared" si="11"/>
        <v>9.910000000000007</v>
      </c>
      <c r="N137" s="37">
        <f t="shared" si="12"/>
        <v>161.90000000000003</v>
      </c>
      <c r="O137" s="48">
        <f t="shared" si="13"/>
        <v>0.06121062384187773</v>
      </c>
      <c r="P137" s="25"/>
    </row>
    <row r="138" spans="1:16" ht="15.75" customHeight="1">
      <c r="A138" s="25"/>
      <c r="B138" s="35">
        <v>41843</v>
      </c>
      <c r="C138" s="1" t="s">
        <v>9</v>
      </c>
      <c r="D138" s="1">
        <v>5</v>
      </c>
      <c r="E138" s="1">
        <v>2</v>
      </c>
      <c r="F138" s="2" t="s">
        <v>114</v>
      </c>
      <c r="G138" s="17">
        <v>2.9</v>
      </c>
      <c r="H138" s="3">
        <v>4.2</v>
      </c>
      <c r="I138" s="4">
        <v>4</v>
      </c>
      <c r="J138" s="9">
        <v>1</v>
      </c>
      <c r="K138" s="4">
        <f t="shared" si="10"/>
        <v>1.7</v>
      </c>
      <c r="L138" s="6">
        <f>K138*I138</f>
        <v>6.8</v>
      </c>
      <c r="M138" s="45">
        <f t="shared" si="11"/>
        <v>15.010000000000009</v>
      </c>
      <c r="N138" s="37">
        <f t="shared" si="12"/>
        <v>163.60000000000002</v>
      </c>
      <c r="O138" s="48">
        <f t="shared" si="13"/>
        <v>0.09174816625916875</v>
      </c>
      <c r="P138" s="25"/>
    </row>
    <row r="139" spans="1:16" ht="15.75" customHeight="1">
      <c r="A139" s="25"/>
      <c r="B139" s="35">
        <v>41843</v>
      </c>
      <c r="C139" s="1" t="s">
        <v>9</v>
      </c>
      <c r="D139" s="1">
        <v>7</v>
      </c>
      <c r="E139" s="1">
        <v>7</v>
      </c>
      <c r="F139" s="2" t="s">
        <v>151</v>
      </c>
      <c r="G139" s="17">
        <v>3.6</v>
      </c>
      <c r="H139" s="3">
        <v>6</v>
      </c>
      <c r="I139" s="4"/>
      <c r="J139" s="8"/>
      <c r="K139" s="4">
        <f t="shared" si="10"/>
        <v>1.4</v>
      </c>
      <c r="L139" s="6"/>
      <c r="M139" s="45">
        <f t="shared" si="11"/>
        <v>13.610000000000008</v>
      </c>
      <c r="N139" s="37">
        <f t="shared" si="12"/>
        <v>165.00000000000003</v>
      </c>
      <c r="O139" s="48">
        <f t="shared" si="13"/>
        <v>0.08248484848484852</v>
      </c>
      <c r="P139" s="25"/>
    </row>
    <row r="140" spans="1:16" ht="15.75" customHeight="1">
      <c r="A140" s="25"/>
      <c r="B140" s="35">
        <v>41846</v>
      </c>
      <c r="C140" s="1" t="s">
        <v>46</v>
      </c>
      <c r="D140" s="1">
        <v>2</v>
      </c>
      <c r="E140" s="1">
        <v>1</v>
      </c>
      <c r="F140" s="2" t="s">
        <v>55</v>
      </c>
      <c r="G140" s="17">
        <v>3.3</v>
      </c>
      <c r="H140" s="3">
        <v>10</v>
      </c>
      <c r="I140" s="4"/>
      <c r="J140" s="8"/>
      <c r="K140" s="4">
        <f t="shared" si="10"/>
        <v>1.5</v>
      </c>
      <c r="L140" s="6"/>
      <c r="M140" s="45">
        <f t="shared" si="11"/>
        <v>12.110000000000008</v>
      </c>
      <c r="N140" s="37">
        <f t="shared" si="12"/>
        <v>166.50000000000003</v>
      </c>
      <c r="O140" s="48">
        <f t="shared" si="13"/>
        <v>0.07273273273273277</v>
      </c>
      <c r="P140" s="25"/>
    </row>
    <row r="141" spans="1:16" ht="15.75" customHeight="1">
      <c r="A141" s="25"/>
      <c r="B141" s="35">
        <v>41846</v>
      </c>
      <c r="C141" s="1" t="s">
        <v>46</v>
      </c>
      <c r="D141" s="1">
        <v>7</v>
      </c>
      <c r="E141" s="1">
        <v>11</v>
      </c>
      <c r="F141" s="2" t="s">
        <v>12</v>
      </c>
      <c r="G141" s="17">
        <v>3.2</v>
      </c>
      <c r="H141" s="3">
        <v>8</v>
      </c>
      <c r="I141" s="4"/>
      <c r="J141" s="8"/>
      <c r="K141" s="4">
        <f t="shared" si="10"/>
        <v>1.6</v>
      </c>
      <c r="L141" s="6"/>
      <c r="M141" s="45">
        <f t="shared" si="11"/>
        <v>10.510000000000009</v>
      </c>
      <c r="N141" s="37">
        <f t="shared" si="12"/>
        <v>168.10000000000002</v>
      </c>
      <c r="O141" s="48">
        <f t="shared" si="13"/>
        <v>0.0625223081499108</v>
      </c>
      <c r="P141" s="25"/>
    </row>
    <row r="142" spans="1:16" ht="15.75" customHeight="1">
      <c r="A142" s="25"/>
      <c r="B142" s="35">
        <v>41846</v>
      </c>
      <c r="C142" s="1" t="s">
        <v>46</v>
      </c>
      <c r="D142" s="1">
        <v>8</v>
      </c>
      <c r="E142" s="1">
        <v>1</v>
      </c>
      <c r="F142" s="2" t="s">
        <v>118</v>
      </c>
      <c r="G142" s="17">
        <v>3.3</v>
      </c>
      <c r="H142" s="3">
        <v>3.8</v>
      </c>
      <c r="I142" s="4"/>
      <c r="J142" s="7">
        <v>3</v>
      </c>
      <c r="K142" s="4">
        <f t="shared" si="10"/>
        <v>1.5</v>
      </c>
      <c r="L142" s="6"/>
      <c r="M142" s="45">
        <f t="shared" si="11"/>
        <v>9.010000000000009</v>
      </c>
      <c r="N142" s="37">
        <f t="shared" si="12"/>
        <v>169.60000000000002</v>
      </c>
      <c r="O142" s="48">
        <f t="shared" si="13"/>
        <v>0.05312500000000005</v>
      </c>
      <c r="P142" s="25"/>
    </row>
    <row r="143" spans="1:16" ht="15.75" customHeight="1">
      <c r="A143" s="25"/>
      <c r="B143" s="35">
        <v>41846</v>
      </c>
      <c r="C143" s="1" t="s">
        <v>46</v>
      </c>
      <c r="D143" s="1">
        <v>8</v>
      </c>
      <c r="E143" s="1">
        <v>5</v>
      </c>
      <c r="F143" s="2" t="s">
        <v>123</v>
      </c>
      <c r="G143" s="17">
        <v>4.1</v>
      </c>
      <c r="H143" s="3">
        <v>6</v>
      </c>
      <c r="I143" s="4">
        <v>6</v>
      </c>
      <c r="J143" s="13">
        <v>1</v>
      </c>
      <c r="K143" s="4">
        <f t="shared" si="10"/>
        <v>1.2</v>
      </c>
      <c r="L143" s="6">
        <f>K143*I143</f>
        <v>7.199999999999999</v>
      </c>
      <c r="M143" s="45">
        <f t="shared" si="11"/>
        <v>15.010000000000009</v>
      </c>
      <c r="N143" s="37">
        <f t="shared" si="12"/>
        <v>170.8</v>
      </c>
      <c r="O143" s="48">
        <f t="shared" si="13"/>
        <v>0.08788056206088997</v>
      </c>
      <c r="P143" s="25"/>
    </row>
    <row r="144" spans="1:16" ht="15.75" customHeight="1">
      <c r="A144" s="25"/>
      <c r="B144" s="35">
        <v>41846</v>
      </c>
      <c r="C144" s="1" t="s">
        <v>9</v>
      </c>
      <c r="D144" s="1">
        <v>6</v>
      </c>
      <c r="E144" s="1">
        <v>5</v>
      </c>
      <c r="F144" s="2" t="s">
        <v>39</v>
      </c>
      <c r="G144" s="17">
        <v>3.8</v>
      </c>
      <c r="H144" s="3">
        <v>14</v>
      </c>
      <c r="I144" s="4"/>
      <c r="J144" s="8"/>
      <c r="K144" s="4">
        <f t="shared" si="10"/>
        <v>1.3</v>
      </c>
      <c r="L144" s="6"/>
      <c r="M144" s="45">
        <f t="shared" si="11"/>
        <v>13.710000000000008</v>
      </c>
      <c r="N144" s="37">
        <f t="shared" si="12"/>
        <v>172.10000000000002</v>
      </c>
      <c r="O144" s="48">
        <f t="shared" si="13"/>
        <v>0.07966298663567697</v>
      </c>
      <c r="P144" s="25"/>
    </row>
    <row r="145" spans="1:16" ht="15.75" customHeight="1">
      <c r="A145" s="25"/>
      <c r="B145" s="35">
        <v>41846</v>
      </c>
      <c r="C145" s="1" t="s">
        <v>9</v>
      </c>
      <c r="D145" s="1">
        <v>6</v>
      </c>
      <c r="E145" s="1">
        <v>3</v>
      </c>
      <c r="F145" s="2" t="s">
        <v>94</v>
      </c>
      <c r="G145" s="17">
        <v>4.4</v>
      </c>
      <c r="H145" s="3">
        <v>4.6</v>
      </c>
      <c r="I145" s="4">
        <v>4.4</v>
      </c>
      <c r="J145" s="13">
        <v>1</v>
      </c>
      <c r="K145" s="4">
        <f t="shared" si="10"/>
        <v>1.1</v>
      </c>
      <c r="L145" s="6">
        <f>K145*I145</f>
        <v>4.840000000000001</v>
      </c>
      <c r="M145" s="45">
        <f t="shared" si="11"/>
        <v>17.45000000000001</v>
      </c>
      <c r="N145" s="37">
        <f t="shared" si="12"/>
        <v>173.20000000000002</v>
      </c>
      <c r="O145" s="48">
        <f t="shared" si="13"/>
        <v>0.1007505773672056</v>
      </c>
      <c r="P145" s="25"/>
    </row>
    <row r="146" spans="1:16" ht="15.75" customHeight="1">
      <c r="A146" s="25"/>
      <c r="B146" s="35">
        <v>41846</v>
      </c>
      <c r="C146" s="1" t="s">
        <v>9</v>
      </c>
      <c r="D146" s="1">
        <v>7</v>
      </c>
      <c r="E146" s="1">
        <v>4</v>
      </c>
      <c r="F146" s="2" t="s">
        <v>56</v>
      </c>
      <c r="G146" s="17">
        <v>3.7</v>
      </c>
      <c r="H146" s="3">
        <v>6</v>
      </c>
      <c r="I146" s="4"/>
      <c r="J146" s="7">
        <v>3</v>
      </c>
      <c r="K146" s="4">
        <f t="shared" si="10"/>
        <v>1.4</v>
      </c>
      <c r="L146" s="6"/>
      <c r="M146" s="45">
        <f t="shared" si="11"/>
        <v>16.05000000000001</v>
      </c>
      <c r="N146" s="37">
        <f t="shared" si="12"/>
        <v>174.60000000000002</v>
      </c>
      <c r="O146" s="48">
        <f t="shared" si="13"/>
        <v>0.0919243986254296</v>
      </c>
      <c r="P146" s="25"/>
    </row>
    <row r="147" spans="1:16" ht="15.75" customHeight="1">
      <c r="A147" s="25"/>
      <c r="B147" s="35">
        <v>41846</v>
      </c>
      <c r="C147" s="1" t="s">
        <v>9</v>
      </c>
      <c r="D147" s="1">
        <v>7</v>
      </c>
      <c r="E147" s="1">
        <v>8</v>
      </c>
      <c r="F147" s="2" t="s">
        <v>57</v>
      </c>
      <c r="G147" s="17">
        <v>4.4</v>
      </c>
      <c r="H147" s="3">
        <v>7.5</v>
      </c>
      <c r="I147" s="4"/>
      <c r="J147" s="8"/>
      <c r="K147" s="4">
        <f t="shared" si="10"/>
        <v>1.1</v>
      </c>
      <c r="L147" s="6"/>
      <c r="M147" s="45">
        <f t="shared" si="11"/>
        <v>14.950000000000012</v>
      </c>
      <c r="N147" s="37">
        <f t="shared" si="12"/>
        <v>175.70000000000002</v>
      </c>
      <c r="O147" s="48">
        <f t="shared" si="13"/>
        <v>0.08508821855435407</v>
      </c>
      <c r="P147" s="25"/>
    </row>
    <row r="148" spans="1:16" ht="15.75" customHeight="1">
      <c r="A148" s="25"/>
      <c r="B148" s="35">
        <v>41846</v>
      </c>
      <c r="C148" s="1" t="s">
        <v>116</v>
      </c>
      <c r="D148" s="1">
        <v>5</v>
      </c>
      <c r="E148" s="1">
        <v>16</v>
      </c>
      <c r="F148" s="2" t="s">
        <v>157</v>
      </c>
      <c r="G148" s="17">
        <v>4.9</v>
      </c>
      <c r="H148" s="3">
        <v>12</v>
      </c>
      <c r="I148" s="4"/>
      <c r="J148" s="8"/>
      <c r="K148" s="4">
        <f t="shared" si="10"/>
        <v>1</v>
      </c>
      <c r="L148" s="6"/>
      <c r="M148" s="45">
        <f t="shared" si="11"/>
        <v>13.950000000000012</v>
      </c>
      <c r="N148" s="37">
        <f t="shared" si="12"/>
        <v>176.70000000000002</v>
      </c>
      <c r="O148" s="48">
        <f t="shared" si="13"/>
        <v>0.0789473684210527</v>
      </c>
      <c r="P148" s="25"/>
    </row>
    <row r="149" spans="1:16" ht="15.75" customHeight="1">
      <c r="A149" s="25"/>
      <c r="B149" s="35">
        <v>41846</v>
      </c>
      <c r="C149" s="1" t="s">
        <v>116</v>
      </c>
      <c r="D149" s="1">
        <v>5</v>
      </c>
      <c r="E149" s="1">
        <v>4</v>
      </c>
      <c r="F149" s="2" t="s">
        <v>158</v>
      </c>
      <c r="G149" s="17">
        <v>6</v>
      </c>
      <c r="H149" s="3">
        <v>16</v>
      </c>
      <c r="I149" s="4">
        <v>13</v>
      </c>
      <c r="J149" s="13">
        <v>1</v>
      </c>
      <c r="K149" s="4">
        <f t="shared" si="10"/>
        <v>0.8</v>
      </c>
      <c r="L149" s="6">
        <f>K149*I149</f>
        <v>10.4</v>
      </c>
      <c r="M149" s="45">
        <f t="shared" si="11"/>
        <v>23.55000000000001</v>
      </c>
      <c r="N149" s="37">
        <f t="shared" si="12"/>
        <v>177.50000000000003</v>
      </c>
      <c r="O149" s="48">
        <f t="shared" si="13"/>
        <v>0.1326760563380282</v>
      </c>
      <c r="P149" s="25"/>
    </row>
    <row r="150" spans="1:16" ht="15.75" customHeight="1">
      <c r="A150" s="25"/>
      <c r="B150" s="35">
        <v>41846</v>
      </c>
      <c r="C150" s="1" t="s">
        <v>116</v>
      </c>
      <c r="D150" s="1">
        <v>7</v>
      </c>
      <c r="E150" s="1">
        <v>2</v>
      </c>
      <c r="F150" s="2" t="s">
        <v>159</v>
      </c>
      <c r="G150" s="17">
        <v>3.7</v>
      </c>
      <c r="H150" s="3">
        <v>12</v>
      </c>
      <c r="I150" s="4"/>
      <c r="J150" s="8"/>
      <c r="K150" s="4">
        <f t="shared" si="10"/>
        <v>1.4</v>
      </c>
      <c r="L150" s="6"/>
      <c r="M150" s="45">
        <f t="shared" si="11"/>
        <v>22.150000000000013</v>
      </c>
      <c r="N150" s="37">
        <f t="shared" si="12"/>
        <v>178.90000000000003</v>
      </c>
      <c r="O150" s="48">
        <f t="shared" si="13"/>
        <v>0.12381218557853554</v>
      </c>
      <c r="P150" s="25"/>
    </row>
    <row r="151" spans="1:16" ht="15.75" customHeight="1">
      <c r="A151" s="25"/>
      <c r="B151" s="35">
        <v>41846</v>
      </c>
      <c r="C151" s="1" t="s">
        <v>116</v>
      </c>
      <c r="D151" s="1">
        <v>7</v>
      </c>
      <c r="E151" s="1">
        <v>8</v>
      </c>
      <c r="F151" s="2" t="s">
        <v>130</v>
      </c>
      <c r="G151" s="17">
        <v>5.8</v>
      </c>
      <c r="H151" s="3">
        <v>8</v>
      </c>
      <c r="I151" s="4"/>
      <c r="J151" s="8"/>
      <c r="K151" s="4">
        <f t="shared" si="10"/>
        <v>0.9</v>
      </c>
      <c r="L151" s="6"/>
      <c r="M151" s="45">
        <f t="shared" si="11"/>
        <v>21.250000000000014</v>
      </c>
      <c r="N151" s="37">
        <f t="shared" si="12"/>
        <v>179.80000000000004</v>
      </c>
      <c r="O151" s="48">
        <f t="shared" si="13"/>
        <v>0.11818687430478314</v>
      </c>
      <c r="P151" s="25"/>
    </row>
    <row r="152" spans="1:16" ht="15.75" customHeight="1">
      <c r="A152" s="25"/>
      <c r="B152" s="35">
        <v>41850</v>
      </c>
      <c r="C152" s="1" t="s">
        <v>155</v>
      </c>
      <c r="D152" s="1">
        <v>5</v>
      </c>
      <c r="E152" s="1">
        <v>8</v>
      </c>
      <c r="F152" s="2" t="s">
        <v>167</v>
      </c>
      <c r="G152" s="18">
        <v>4.1</v>
      </c>
      <c r="H152" s="3">
        <v>9</v>
      </c>
      <c r="I152" s="4"/>
      <c r="J152" s="5">
        <v>2</v>
      </c>
      <c r="K152" s="4">
        <f t="shared" si="10"/>
        <v>1.2</v>
      </c>
      <c r="L152" s="6"/>
      <c r="M152" s="45">
        <f t="shared" si="11"/>
        <v>20.050000000000015</v>
      </c>
      <c r="N152" s="37">
        <f t="shared" si="12"/>
        <v>181.00000000000003</v>
      </c>
      <c r="O152" s="48">
        <f t="shared" si="13"/>
        <v>0.1107734806629835</v>
      </c>
      <c r="P152" s="25"/>
    </row>
    <row r="153" spans="1:16" ht="15.75" customHeight="1">
      <c r="A153" s="25"/>
      <c r="B153" s="35">
        <v>41850</v>
      </c>
      <c r="C153" s="1" t="s">
        <v>155</v>
      </c>
      <c r="D153" s="1">
        <v>5</v>
      </c>
      <c r="E153" s="1">
        <v>4</v>
      </c>
      <c r="F153" s="2" t="s">
        <v>119</v>
      </c>
      <c r="G153" s="18">
        <v>5.5</v>
      </c>
      <c r="H153" s="3">
        <v>6</v>
      </c>
      <c r="I153" s="4"/>
      <c r="J153" s="8"/>
      <c r="K153" s="4">
        <f t="shared" si="10"/>
        <v>0.9</v>
      </c>
      <c r="L153" s="6"/>
      <c r="M153" s="45">
        <f t="shared" si="11"/>
        <v>19.150000000000016</v>
      </c>
      <c r="N153" s="37">
        <f t="shared" si="12"/>
        <v>181.90000000000003</v>
      </c>
      <c r="O153" s="48">
        <f t="shared" si="13"/>
        <v>0.10527762506871914</v>
      </c>
      <c r="P153" s="25"/>
    </row>
    <row r="154" spans="1:16" ht="15.75" customHeight="1">
      <c r="A154" s="25"/>
      <c r="B154" s="35">
        <v>41850</v>
      </c>
      <c r="C154" s="1" t="s">
        <v>155</v>
      </c>
      <c r="D154" s="1">
        <v>8</v>
      </c>
      <c r="E154" s="1">
        <v>8</v>
      </c>
      <c r="F154" s="2" t="s">
        <v>168</v>
      </c>
      <c r="G154" s="18">
        <v>3.4</v>
      </c>
      <c r="H154" s="3">
        <v>6</v>
      </c>
      <c r="I154" s="4"/>
      <c r="J154" s="8"/>
      <c r="K154" s="4">
        <f t="shared" si="10"/>
        <v>1.5</v>
      </c>
      <c r="L154" s="6"/>
      <c r="M154" s="45">
        <f t="shared" si="11"/>
        <v>17.650000000000016</v>
      </c>
      <c r="N154" s="37">
        <f t="shared" si="12"/>
        <v>183.40000000000003</v>
      </c>
      <c r="O154" s="48">
        <f t="shared" si="13"/>
        <v>0.096237731733915</v>
      </c>
      <c r="P154" s="25"/>
    </row>
    <row r="155" spans="1:16" ht="15.75" customHeight="1">
      <c r="A155" s="25"/>
      <c r="B155" s="35">
        <v>41850</v>
      </c>
      <c r="C155" s="1" t="s">
        <v>37</v>
      </c>
      <c r="D155" s="1">
        <v>7</v>
      </c>
      <c r="E155" s="1">
        <v>7</v>
      </c>
      <c r="F155" s="2" t="s">
        <v>160</v>
      </c>
      <c r="G155" s="18">
        <v>4.9</v>
      </c>
      <c r="H155" s="3">
        <v>5</v>
      </c>
      <c r="I155" s="4"/>
      <c r="J155" s="8"/>
      <c r="K155" s="4">
        <f t="shared" si="10"/>
        <v>1</v>
      </c>
      <c r="L155" s="6"/>
      <c r="M155" s="45">
        <f t="shared" si="11"/>
        <v>16.650000000000016</v>
      </c>
      <c r="N155" s="37">
        <f t="shared" si="12"/>
        <v>184.40000000000003</v>
      </c>
      <c r="O155" s="48">
        <f t="shared" si="13"/>
        <v>0.0902928416485901</v>
      </c>
      <c r="P155" s="25"/>
    </row>
    <row r="156" spans="1:16" ht="15.75" customHeight="1">
      <c r="A156" s="25"/>
      <c r="B156" s="35">
        <v>41850</v>
      </c>
      <c r="C156" s="1" t="s">
        <v>37</v>
      </c>
      <c r="D156" s="1">
        <v>7</v>
      </c>
      <c r="E156" s="1">
        <v>10</v>
      </c>
      <c r="F156" s="2" t="s">
        <v>161</v>
      </c>
      <c r="G156" s="18">
        <v>5.1</v>
      </c>
      <c r="H156" s="3">
        <v>13</v>
      </c>
      <c r="I156" s="4"/>
      <c r="J156" s="8"/>
      <c r="K156" s="4">
        <f t="shared" si="10"/>
        <v>1</v>
      </c>
      <c r="L156" s="6"/>
      <c r="M156" s="45">
        <f t="shared" si="11"/>
        <v>15.650000000000016</v>
      </c>
      <c r="N156" s="37">
        <f t="shared" si="12"/>
        <v>185.40000000000003</v>
      </c>
      <c r="O156" s="48">
        <f t="shared" si="13"/>
        <v>0.0844120819848976</v>
      </c>
      <c r="P156" s="25"/>
    </row>
    <row r="157" spans="1:16" ht="15.75" customHeight="1">
      <c r="A157" s="25"/>
      <c r="B157" s="35">
        <v>41850</v>
      </c>
      <c r="C157" s="1" t="s">
        <v>14</v>
      </c>
      <c r="D157" s="1">
        <v>7</v>
      </c>
      <c r="E157" s="1">
        <v>5</v>
      </c>
      <c r="F157" s="2" t="s">
        <v>102</v>
      </c>
      <c r="G157" s="18">
        <v>4.8</v>
      </c>
      <c r="H157" s="3">
        <v>7</v>
      </c>
      <c r="I157" s="4"/>
      <c r="J157" s="7">
        <v>3</v>
      </c>
      <c r="K157" s="4">
        <f t="shared" si="10"/>
        <v>1</v>
      </c>
      <c r="L157" s="6"/>
      <c r="M157" s="45">
        <f t="shared" si="11"/>
        <v>14.650000000000016</v>
      </c>
      <c r="N157" s="37">
        <f t="shared" si="12"/>
        <v>186.40000000000003</v>
      </c>
      <c r="O157" s="48">
        <f t="shared" si="13"/>
        <v>0.07859442060085844</v>
      </c>
      <c r="P157" s="25"/>
    </row>
    <row r="158" spans="1:16" ht="15.75" customHeight="1" thickBot="1">
      <c r="A158" s="25"/>
      <c r="B158" s="40">
        <v>41850</v>
      </c>
      <c r="C158" s="15" t="s">
        <v>14</v>
      </c>
      <c r="D158" s="15">
        <v>7</v>
      </c>
      <c r="E158" s="15">
        <v>1</v>
      </c>
      <c r="F158" s="10" t="s">
        <v>19</v>
      </c>
      <c r="G158" s="19">
        <v>5.1</v>
      </c>
      <c r="H158" s="20">
        <v>8</v>
      </c>
      <c r="I158" s="21">
        <v>7</v>
      </c>
      <c r="J158" s="22">
        <v>1</v>
      </c>
      <c r="K158" s="21">
        <f t="shared" si="10"/>
        <v>1</v>
      </c>
      <c r="L158" s="23">
        <f>K158*I158</f>
        <v>7</v>
      </c>
      <c r="M158" s="46">
        <f t="shared" si="11"/>
        <v>20.650000000000016</v>
      </c>
      <c r="N158" s="41">
        <f t="shared" si="12"/>
        <v>187.40000000000003</v>
      </c>
      <c r="O158" s="49">
        <f t="shared" si="13"/>
        <v>0.11019210245464255</v>
      </c>
      <c r="P158" s="25"/>
    </row>
    <row r="159" spans="1:16" ht="32.25" thickBot="1">
      <c r="A159" s="25"/>
      <c r="B159" s="25"/>
      <c r="C159" s="25"/>
      <c r="D159" s="25"/>
      <c r="E159" s="25"/>
      <c r="F159" s="25"/>
      <c r="G159" s="24"/>
      <c r="H159" s="26"/>
      <c r="I159" s="26"/>
      <c r="J159" s="26"/>
      <c r="K159" s="26"/>
      <c r="L159" s="26"/>
      <c r="M159" s="43" t="s">
        <v>164</v>
      </c>
      <c r="N159" s="44" t="s">
        <v>165</v>
      </c>
      <c r="O159" s="50" t="s">
        <v>166</v>
      </c>
      <c r="P159" s="25"/>
    </row>
    <row r="160" spans="1:16" ht="15.75" customHeight="1">
      <c r="A160" s="25"/>
      <c r="B160" s="25"/>
      <c r="C160" s="25"/>
      <c r="D160" s="25"/>
      <c r="E160" s="25"/>
      <c r="F160" s="25"/>
      <c r="G160" s="24"/>
      <c r="H160" s="26"/>
      <c r="I160" s="26"/>
      <c r="J160" s="26"/>
      <c r="K160" s="26"/>
      <c r="L160" s="26"/>
      <c r="M160" s="26"/>
      <c r="N160" s="26"/>
      <c r="O160" s="25"/>
      <c r="P160" s="25"/>
    </row>
    <row r="161" spans="1:16" ht="15.75" customHeight="1">
      <c r="A161" s="25"/>
      <c r="B161" s="25"/>
      <c r="C161" s="25"/>
      <c r="D161" s="25"/>
      <c r="E161" s="25"/>
      <c r="F161" s="25"/>
      <c r="G161" s="24"/>
      <c r="H161" s="26"/>
      <c r="I161" s="26"/>
      <c r="J161" s="26"/>
      <c r="K161" s="26"/>
      <c r="L161" s="26"/>
      <c r="M161" s="26"/>
      <c r="N161" s="26"/>
      <c r="O161" s="25"/>
      <c r="P161" s="25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cp:lastPrinted>2014-07-03T20:36:04Z</cp:lastPrinted>
  <dcterms:created xsi:type="dcterms:W3CDTF">2014-07-02T01:10:22Z</dcterms:created>
  <dcterms:modified xsi:type="dcterms:W3CDTF">2014-07-31T20:04:10Z</dcterms:modified>
  <cp:category>SpeedPlus Files</cp:category>
  <cp:version/>
  <cp:contentType/>
  <cp:contentStatus/>
</cp:coreProperties>
</file>