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Feb 27" sheetId="1" r:id="rId1"/>
  </sheets>
  <definedNames/>
  <calcPr fullCalcOnLoad="1"/>
</workbook>
</file>

<file path=xl/sharedStrings.xml><?xml version="1.0" encoding="utf-8"?>
<sst xmlns="http://schemas.openxmlformats.org/spreadsheetml/2006/main" count="198" uniqueCount="110">
  <si>
    <t>Ratings</t>
  </si>
  <si>
    <t>Meeting</t>
  </si>
  <si>
    <t>Race</t>
  </si>
  <si>
    <t>#</t>
  </si>
  <si>
    <t>Horse</t>
  </si>
  <si>
    <t>Result</t>
  </si>
  <si>
    <t>Malaguerra</t>
  </si>
  <si>
    <t>Bella Capri</t>
  </si>
  <si>
    <t>Johnhro</t>
  </si>
  <si>
    <t>I Am Gypsy</t>
  </si>
  <si>
    <t>Swiss Rock</t>
  </si>
  <si>
    <t>Loved Up</t>
  </si>
  <si>
    <t>Kalabek</t>
  </si>
  <si>
    <t>Presto</t>
  </si>
  <si>
    <t>Zambezi Diamond</t>
  </si>
  <si>
    <t>Jackpot</t>
  </si>
  <si>
    <t>Harlem Star</t>
  </si>
  <si>
    <t>Second Base</t>
  </si>
  <si>
    <t>Red Casino</t>
  </si>
  <si>
    <t>Ruettiger</t>
  </si>
  <si>
    <t>Roycey</t>
  </si>
  <si>
    <t>San Amaro</t>
  </si>
  <si>
    <t>But Perfect</t>
  </si>
  <si>
    <t>Dante's Finale</t>
  </si>
  <si>
    <t>Minutes To Midnite</t>
  </si>
  <si>
    <t>Advertencia</t>
  </si>
  <si>
    <t>Jimmian</t>
  </si>
  <si>
    <t>So Does He</t>
  </si>
  <si>
    <t>Spencer Street</t>
  </si>
  <si>
    <t>Jade's Boy</t>
  </si>
  <si>
    <t>Nicoscene</t>
  </si>
  <si>
    <t>Trustam</t>
  </si>
  <si>
    <t>Auto Drafter</t>
  </si>
  <si>
    <t>Pixie Eyes</t>
  </si>
  <si>
    <t>Gridhian</t>
  </si>
  <si>
    <t>Tuscan Sling</t>
  </si>
  <si>
    <t>Aware</t>
  </si>
  <si>
    <t>Settlers Road</t>
  </si>
  <si>
    <t>The Bounty Queen</t>
  </si>
  <si>
    <t>Malachite</t>
  </si>
  <si>
    <t>Highest Note</t>
  </si>
  <si>
    <t>Piccolo Miss</t>
  </si>
  <si>
    <t>Shiso</t>
  </si>
  <si>
    <t>Tykook</t>
  </si>
  <si>
    <t>Son Senoras</t>
  </si>
  <si>
    <t>Sharatan</t>
  </si>
  <si>
    <t>Aces And Angels</t>
  </si>
  <si>
    <t>Just A Bullet</t>
  </si>
  <si>
    <t>Reldas</t>
  </si>
  <si>
    <t>Grane</t>
  </si>
  <si>
    <t>The Bowler</t>
  </si>
  <si>
    <t>Corstons Beau</t>
  </si>
  <si>
    <t>Taddei Tondo</t>
  </si>
  <si>
    <t>Ventic</t>
  </si>
  <si>
    <t>All That</t>
  </si>
  <si>
    <t>The Thief</t>
  </si>
  <si>
    <t>She's Ellie</t>
  </si>
  <si>
    <t>Sistonic</t>
  </si>
  <si>
    <t>Royal Snitzel</t>
  </si>
  <si>
    <t>Matilija</t>
  </si>
  <si>
    <t>Written Dash</t>
  </si>
  <si>
    <t>Sea Spray</t>
  </si>
  <si>
    <t>Vezalay</t>
  </si>
  <si>
    <t>Eloping</t>
  </si>
  <si>
    <t>Miniver</t>
  </si>
  <si>
    <t>London Lolly</t>
  </si>
  <si>
    <t>Zanteco</t>
  </si>
  <si>
    <t>Duplicity Jones</t>
  </si>
  <si>
    <t>Reach Out</t>
  </si>
  <si>
    <t>The Ruffian</t>
  </si>
  <si>
    <t>Valediction</t>
  </si>
  <si>
    <t>Gilago</t>
  </si>
  <si>
    <t>Special Dynasty</t>
  </si>
  <si>
    <t>Aggregator</t>
  </si>
  <si>
    <t>Tre Dieci</t>
  </si>
  <si>
    <t>Savvy Henry</t>
  </si>
  <si>
    <t>Priceless Mate</t>
  </si>
  <si>
    <t>Beliveau</t>
  </si>
  <si>
    <t>Siegestor</t>
  </si>
  <si>
    <t>Black Stardom</t>
  </si>
  <si>
    <t>Gouldian</t>
  </si>
  <si>
    <t>Artie Mortie</t>
  </si>
  <si>
    <t>Providential</t>
  </si>
  <si>
    <t>Epic Saga</t>
  </si>
  <si>
    <t>Gold Cufflinks</t>
  </si>
  <si>
    <t>Crusoe</t>
  </si>
  <si>
    <t>Northern Jet</t>
  </si>
  <si>
    <t>Polinelli</t>
  </si>
  <si>
    <t>Tampere</t>
  </si>
  <si>
    <t xml:space="preserve">Moonee Valley  </t>
  </si>
  <si>
    <t>Top Rated</t>
  </si>
  <si>
    <t>Pro-Strategy</t>
  </si>
  <si>
    <t>Best Bets</t>
  </si>
  <si>
    <t>Comments</t>
  </si>
  <si>
    <t>Speed+ Rating</t>
  </si>
  <si>
    <t>Market</t>
  </si>
  <si>
    <t>Units</t>
  </si>
  <si>
    <t>Out</t>
  </si>
  <si>
    <t>In</t>
  </si>
  <si>
    <t>Friday February 27, 2015</t>
  </si>
  <si>
    <t>Pro Strategy</t>
  </si>
  <si>
    <t>Ratings posted at</t>
  </si>
  <si>
    <t>11:36am</t>
  </si>
  <si>
    <t>Nice price on the winner who had strong support starting around $5.50 after hitting $9 with several bookmakers. Top Fluc $8.50.</t>
  </si>
  <si>
    <t>Protest Upheld! Nice result for as we couldn't get the price on first past the post,  Jackpot . Zambesi Diamond had a nice trail behind the leader on the fence. Switched around them around on the home turn and looked like he would get to Jackpot but went down by a head after Jackpot shifted out taking our running. Top Fluc $7.50, Exacta $30.20.</t>
  </si>
  <si>
    <t>Winner, Jade's Boy subject of massive plunge and looked to have them covered a way out. Jimmian led them up without too much pace, kicked a little on the turn but they caught him quickly and them compounded. Exacta $22.</t>
  </si>
  <si>
    <t>Drew wide, sat wide, came wide and won easily. Nice job for us. Top Fluc 2.25, Exacta 11.70</t>
  </si>
  <si>
    <t>Wow, $251 winner at the jump with Bet365 and $390 with Betfair, rated $8.30. Just a huge result for a small field. Exacta $659.60, much more on the other totes. First Four - $4265 in Vic, over $25K with Tatts.</t>
  </si>
  <si>
    <t>Good price for the winner Reach Out, Top Fluc $10. We're still in a bit of shock after Race 6.</t>
  </si>
  <si>
    <t>Top-rated winner, Siegestor. Top Fluc $3.60 and Exacta 15.50 for the top-3 selections.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</si>
</sst>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[Red]\-0.00\ "/>
  </numFmts>
  <fonts count="49">
    <font>
      <sz val="11"/>
      <color rgb="FF000000"/>
      <name val="Calibri"/>
      <family val="0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1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64" fontId="46" fillId="0" borderId="16" xfId="0" applyNumberFormat="1" applyFont="1" applyFill="1" applyBorder="1" applyAlignment="1">
      <alignment horizontal="center" vertical="center" wrapText="1"/>
    </xf>
    <xf numFmtId="2" fontId="2" fillId="11" borderId="15" xfId="0" applyNumberFormat="1" applyFont="1" applyFill="1" applyBorder="1" applyAlignment="1">
      <alignment horizontal="center" vertical="center" wrapText="1"/>
    </xf>
    <xf numFmtId="2" fontId="2" fillId="11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12" borderId="17" xfId="0" applyNumberFormat="1" applyFont="1" applyFill="1" applyBorder="1" applyAlignment="1">
      <alignment horizontal="center" vertical="center" wrapText="1"/>
    </xf>
    <xf numFmtId="2" fontId="2" fillId="12" borderId="18" xfId="0" applyNumberFormat="1" applyFont="1" applyFill="1" applyBorder="1" applyAlignment="1">
      <alignment horizontal="center" vertic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/>
    </xf>
    <xf numFmtId="1" fontId="47" fillId="36" borderId="15" xfId="0" applyNumberFormat="1" applyFont="1" applyFill="1" applyBorder="1" applyAlignment="1">
      <alignment horizontal="center"/>
    </xf>
    <xf numFmtId="164" fontId="46" fillId="36" borderId="20" xfId="0" applyNumberFormat="1" applyFont="1" applyFill="1" applyBorder="1" applyAlignment="1">
      <alignment horizontal="center"/>
    </xf>
    <xf numFmtId="2" fontId="47" fillId="36" borderId="15" xfId="0" applyNumberFormat="1" applyFont="1" applyFill="1" applyBorder="1" applyAlignment="1">
      <alignment horizontal="center"/>
    </xf>
    <xf numFmtId="2" fontId="45" fillId="36" borderId="17" xfId="0" applyNumberFormat="1" applyFont="1" applyFill="1" applyBorder="1" applyAlignment="1">
      <alignment horizontal="center"/>
    </xf>
    <xf numFmtId="2" fontId="45" fillId="36" borderId="15" xfId="0" applyNumberFormat="1" applyFont="1" applyFill="1" applyBorder="1" applyAlignment="1">
      <alignment horizontal="center"/>
    </xf>
    <xf numFmtId="2" fontId="45" fillId="36" borderId="18" xfId="0" applyNumberFormat="1" applyFont="1" applyFill="1" applyBorder="1" applyAlignment="1">
      <alignment horizontal="center"/>
    </xf>
    <xf numFmtId="0" fontId="45" fillId="36" borderId="21" xfId="0" applyFont="1" applyFill="1" applyBorder="1" applyAlignment="1">
      <alignment/>
    </xf>
    <xf numFmtId="164" fontId="46" fillId="0" borderId="0" xfId="0" applyNumberFormat="1" applyFont="1" applyAlignment="1">
      <alignment/>
    </xf>
    <xf numFmtId="2" fontId="45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5" fillId="0" borderId="1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21" xfId="0" applyFont="1" applyBorder="1" applyAlignment="1">
      <alignment/>
    </xf>
    <xf numFmtId="0" fontId="47" fillId="37" borderId="19" xfId="0" applyFont="1" applyFill="1" applyBorder="1" applyAlignment="1">
      <alignment horizontal="center"/>
    </xf>
    <xf numFmtId="0" fontId="47" fillId="37" borderId="0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 vertical="center"/>
    </xf>
    <xf numFmtId="2" fontId="2" fillId="12" borderId="16" xfId="0" applyNumberFormat="1" applyFont="1" applyFill="1" applyBorder="1" applyAlignment="1">
      <alignment horizontal="center" vertical="center"/>
    </xf>
    <xf numFmtId="2" fontId="2" fillId="35" borderId="16" xfId="0" applyNumberFormat="1" applyFont="1" applyFill="1" applyBorder="1" applyAlignment="1">
      <alignment horizontal="center" vertical="center"/>
    </xf>
    <xf numFmtId="2" fontId="2" fillId="35" borderId="22" xfId="0" applyNumberFormat="1" applyFont="1" applyFill="1" applyBorder="1" applyAlignment="1">
      <alignment horizontal="center" vertical="center"/>
    </xf>
    <xf numFmtId="165" fontId="2" fillId="38" borderId="23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6" fillId="0" borderId="25" xfId="0" applyNumberFormat="1" applyFont="1" applyBorder="1" applyAlignment="1">
      <alignment/>
    </xf>
    <xf numFmtId="2" fontId="47" fillId="0" borderId="25" xfId="0" applyNumberFormat="1" applyFont="1" applyBorder="1" applyAlignment="1">
      <alignment horizontal="center"/>
    </xf>
    <xf numFmtId="2" fontId="45" fillId="0" borderId="25" xfId="0" applyNumberFormat="1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47" fillId="0" borderId="20" xfId="0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45" fillId="0" borderId="27" xfId="0" applyNumberFormat="1" applyFont="1" applyBorder="1" applyAlignment="1">
      <alignment horizontal="center"/>
    </xf>
    <xf numFmtId="0" fontId="47" fillId="36" borderId="20" xfId="0" applyFont="1" applyFill="1" applyBorder="1" applyAlignment="1">
      <alignment horizontal="center"/>
    </xf>
    <xf numFmtId="2" fontId="45" fillId="36" borderId="0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/>
    </xf>
    <xf numFmtId="2" fontId="45" fillId="0" borderId="28" xfId="0" applyNumberFormat="1" applyFont="1" applyBorder="1" applyAlignment="1">
      <alignment horizontal="center"/>
    </xf>
    <xf numFmtId="2" fontId="45" fillId="0" borderId="29" xfId="0" applyNumberFormat="1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8" xfId="0" applyFont="1" applyBorder="1" applyAlignment="1">
      <alignment/>
    </xf>
    <xf numFmtId="164" fontId="46" fillId="0" borderId="20" xfId="0" applyNumberFormat="1" applyFont="1" applyBorder="1" applyAlignment="1">
      <alignment horizontal="center"/>
    </xf>
    <xf numFmtId="164" fontId="46" fillId="0" borderId="30" xfId="0" applyNumberFormat="1" applyFont="1" applyBorder="1" applyAlignment="1">
      <alignment horizontal="center"/>
    </xf>
    <xf numFmtId="2" fontId="47" fillId="0" borderId="20" xfId="0" applyNumberFormat="1" applyFont="1" applyBorder="1" applyAlignment="1">
      <alignment horizontal="center"/>
    </xf>
    <xf numFmtId="2" fontId="47" fillId="36" borderId="20" xfId="0" applyNumberFormat="1" applyFont="1" applyFill="1" applyBorder="1" applyAlignment="1">
      <alignment horizontal="center"/>
    </xf>
    <xf numFmtId="2" fontId="47" fillId="0" borderId="30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2" fontId="45" fillId="36" borderId="20" xfId="0" applyNumberFormat="1" applyFont="1" applyFill="1" applyBorder="1" applyAlignment="1">
      <alignment horizontal="center"/>
    </xf>
    <xf numFmtId="2" fontId="45" fillId="0" borderId="30" xfId="0" applyNumberFormat="1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7" fillId="35" borderId="20" xfId="0" applyFont="1" applyFill="1" applyBorder="1" applyAlignment="1">
      <alignment horizontal="center"/>
    </xf>
    <xf numFmtId="0" fontId="47" fillId="39" borderId="20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7" fillId="18" borderId="33" xfId="0" applyFont="1" applyFill="1" applyBorder="1" applyAlignment="1">
      <alignment horizontal="center" vertical="center"/>
    </xf>
    <xf numFmtId="0" fontId="47" fillId="18" borderId="11" xfId="0" applyFont="1" applyFill="1" applyBorder="1" applyAlignment="1">
      <alignment horizontal="center" vertical="center"/>
    </xf>
    <xf numFmtId="0" fontId="47" fillId="18" borderId="34" xfId="0" applyFont="1" applyFill="1" applyBorder="1" applyAlignment="1">
      <alignment horizontal="center" vertical="center"/>
    </xf>
    <xf numFmtId="0" fontId="47" fillId="18" borderId="0" xfId="0" applyFont="1" applyFill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29" xfId="0" applyNumberFormat="1" applyFont="1" applyFill="1" applyBorder="1" applyAlignment="1">
      <alignment horizontal="center" vertical="center"/>
    </xf>
    <xf numFmtId="2" fontId="2" fillId="35" borderId="28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2" fontId="2" fillId="11" borderId="35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12" borderId="33" xfId="0" applyNumberFormat="1" applyFont="1" applyFill="1" applyBorder="1" applyAlignment="1">
      <alignment horizontal="center" vertical="center"/>
    </xf>
    <xf numFmtId="2" fontId="2" fillId="12" borderId="37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37" xfId="0" applyNumberFormat="1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="80" zoomScaleNormal="80" zoomScalePageLayoutView="0" workbookViewId="0" topLeftCell="A1">
      <pane ySplit="2" topLeftCell="A62" activePane="bottomLeft" state="frozen"/>
      <selection pane="topLeft" activeCell="A1" sqref="A1"/>
      <selection pane="bottomLeft" activeCell="G76" sqref="G76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32" customWidth="1"/>
    <col min="6" max="6" width="10.00390625" style="29" customWidth="1"/>
    <col min="7" max="7" width="10.00390625" style="31" customWidth="1"/>
    <col min="8" max="10" width="10.00390625" style="30" customWidth="1"/>
    <col min="11" max="14" width="9.140625" style="30" customWidth="1"/>
    <col min="15" max="16384" width="9.140625" style="1" customWidth="1"/>
  </cols>
  <sheetData>
    <row r="1" spans="1:18" ht="15.75">
      <c r="A1" s="2" t="s">
        <v>99</v>
      </c>
      <c r="B1" s="3"/>
      <c r="C1" s="4"/>
      <c r="D1" s="4"/>
      <c r="E1" s="5"/>
      <c r="F1" s="6"/>
      <c r="G1" s="102" t="s">
        <v>0</v>
      </c>
      <c r="H1" s="103"/>
      <c r="I1" s="104" t="s">
        <v>90</v>
      </c>
      <c r="J1" s="105"/>
      <c r="K1" s="106" t="s">
        <v>91</v>
      </c>
      <c r="L1" s="107"/>
      <c r="M1" s="108" t="s">
        <v>92</v>
      </c>
      <c r="N1" s="109"/>
      <c r="O1" s="90" t="s">
        <v>93</v>
      </c>
      <c r="P1" s="91"/>
      <c r="Q1" s="91"/>
      <c r="R1" s="92"/>
    </row>
    <row r="2" spans="1:18" ht="31.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94</v>
      </c>
      <c r="G2" s="11" t="s">
        <v>95</v>
      </c>
      <c r="H2" s="12" t="s">
        <v>96</v>
      </c>
      <c r="I2" s="13" t="s">
        <v>97</v>
      </c>
      <c r="J2" s="14" t="s">
        <v>98</v>
      </c>
      <c r="K2" s="15" t="s">
        <v>97</v>
      </c>
      <c r="L2" s="16" t="s">
        <v>98</v>
      </c>
      <c r="M2" s="17" t="s">
        <v>97</v>
      </c>
      <c r="N2" s="18" t="s">
        <v>98</v>
      </c>
      <c r="O2" s="93"/>
      <c r="P2" s="93"/>
      <c r="Q2" s="93"/>
      <c r="R2" s="94"/>
    </row>
    <row r="3" spans="1:18" ht="15.75">
      <c r="A3" s="19"/>
      <c r="B3" s="20"/>
      <c r="C3" s="20"/>
      <c r="D3" s="21"/>
      <c r="E3" s="22"/>
      <c r="F3" s="23"/>
      <c r="G3" s="24"/>
      <c r="H3" s="25"/>
      <c r="I3" s="26"/>
      <c r="J3" s="27"/>
      <c r="K3" s="25"/>
      <c r="L3" s="27"/>
      <c r="M3" s="25"/>
      <c r="N3" s="27"/>
      <c r="O3" s="21"/>
      <c r="P3" s="21"/>
      <c r="Q3" s="21"/>
      <c r="R3" s="28"/>
    </row>
    <row r="4" spans="1:18" ht="15.75">
      <c r="A4" s="33" t="s">
        <v>89</v>
      </c>
      <c r="B4" s="34">
        <v>1</v>
      </c>
      <c r="C4" s="34">
        <v>1</v>
      </c>
      <c r="D4" s="35" t="s">
        <v>6</v>
      </c>
      <c r="E4" s="58"/>
      <c r="F4" s="68">
        <v>4.4</v>
      </c>
      <c r="G4" s="70">
        <v>12</v>
      </c>
      <c r="H4" s="59">
        <f aca="true" t="shared" si="0" ref="H4:H11">ROUND(5/F4,1)</f>
        <v>1.1</v>
      </c>
      <c r="I4" s="73">
        <f>H4</f>
        <v>1.1</v>
      </c>
      <c r="J4" s="60"/>
      <c r="K4" s="59"/>
      <c r="L4" s="60"/>
      <c r="M4" s="59"/>
      <c r="N4" s="60"/>
      <c r="O4" s="82" t="s">
        <v>103</v>
      </c>
      <c r="P4" s="82"/>
      <c r="Q4" s="82"/>
      <c r="R4" s="83"/>
    </row>
    <row r="5" spans="1:18" ht="15.75">
      <c r="A5" s="33" t="s">
        <v>89</v>
      </c>
      <c r="B5" s="34">
        <v>1</v>
      </c>
      <c r="C5" s="34">
        <v>9</v>
      </c>
      <c r="D5" s="35" t="s">
        <v>7</v>
      </c>
      <c r="E5" s="77">
        <v>1</v>
      </c>
      <c r="F5" s="68">
        <v>4.6</v>
      </c>
      <c r="G5" s="70">
        <v>9</v>
      </c>
      <c r="H5" s="59">
        <f t="shared" si="0"/>
        <v>1.1</v>
      </c>
      <c r="I5" s="73"/>
      <c r="J5" s="60"/>
      <c r="K5" s="59"/>
      <c r="L5" s="60"/>
      <c r="M5" s="59"/>
      <c r="N5" s="60"/>
      <c r="O5" s="82"/>
      <c r="P5" s="82"/>
      <c r="Q5" s="82"/>
      <c r="R5" s="83"/>
    </row>
    <row r="6" spans="1:18" ht="15.75">
      <c r="A6" s="33" t="s">
        <v>89</v>
      </c>
      <c r="B6" s="34">
        <v>1</v>
      </c>
      <c r="C6" s="34">
        <v>5</v>
      </c>
      <c r="D6" s="35" t="s">
        <v>8</v>
      </c>
      <c r="E6" s="58"/>
      <c r="F6" s="68">
        <v>5.2</v>
      </c>
      <c r="G6" s="70"/>
      <c r="H6" s="59">
        <f t="shared" si="0"/>
        <v>1</v>
      </c>
      <c r="I6" s="73"/>
      <c r="J6" s="60"/>
      <c r="K6" s="59"/>
      <c r="L6" s="60"/>
      <c r="M6" s="59"/>
      <c r="N6" s="60"/>
      <c r="O6" s="82"/>
      <c r="P6" s="82"/>
      <c r="Q6" s="82"/>
      <c r="R6" s="83"/>
    </row>
    <row r="7" spans="1:18" ht="15.75">
      <c r="A7" s="33" t="s">
        <v>89</v>
      </c>
      <c r="B7" s="34">
        <v>1</v>
      </c>
      <c r="C7" s="34">
        <v>2</v>
      </c>
      <c r="D7" s="35" t="s">
        <v>9</v>
      </c>
      <c r="E7" s="79">
        <v>3</v>
      </c>
      <c r="F7" s="68">
        <v>6.8</v>
      </c>
      <c r="G7" s="70"/>
      <c r="H7" s="59">
        <f t="shared" si="0"/>
        <v>0.7</v>
      </c>
      <c r="I7" s="73"/>
      <c r="J7" s="60"/>
      <c r="K7" s="59"/>
      <c r="L7" s="60"/>
      <c r="M7" s="59"/>
      <c r="N7" s="60"/>
      <c r="O7" s="82"/>
      <c r="P7" s="82"/>
      <c r="Q7" s="82"/>
      <c r="R7" s="83"/>
    </row>
    <row r="8" spans="1:18" ht="15.75">
      <c r="A8" s="33" t="s">
        <v>89</v>
      </c>
      <c r="B8" s="34">
        <v>1</v>
      </c>
      <c r="C8" s="34">
        <v>8</v>
      </c>
      <c r="D8" s="35" t="s">
        <v>10</v>
      </c>
      <c r="E8" s="78">
        <v>2</v>
      </c>
      <c r="F8" s="68">
        <v>7.3</v>
      </c>
      <c r="G8" s="70"/>
      <c r="H8" s="59">
        <f t="shared" si="0"/>
        <v>0.7</v>
      </c>
      <c r="I8" s="73"/>
      <c r="J8" s="60"/>
      <c r="K8" s="59"/>
      <c r="L8" s="60"/>
      <c r="M8" s="59"/>
      <c r="N8" s="60"/>
      <c r="O8" s="82"/>
      <c r="P8" s="82"/>
      <c r="Q8" s="82"/>
      <c r="R8" s="83"/>
    </row>
    <row r="9" spans="1:18" ht="15.75">
      <c r="A9" s="33" t="s">
        <v>89</v>
      </c>
      <c r="B9" s="34">
        <v>1</v>
      </c>
      <c r="C9" s="34">
        <v>3</v>
      </c>
      <c r="D9" s="35" t="s">
        <v>11</v>
      </c>
      <c r="E9" s="58"/>
      <c r="F9" s="68">
        <v>12.6</v>
      </c>
      <c r="G9" s="70"/>
      <c r="H9" s="59">
        <f t="shared" si="0"/>
        <v>0.4</v>
      </c>
      <c r="I9" s="73"/>
      <c r="J9" s="60"/>
      <c r="K9" s="59"/>
      <c r="L9" s="60"/>
      <c r="M9" s="59"/>
      <c r="N9" s="60"/>
      <c r="O9" s="82"/>
      <c r="P9" s="82"/>
      <c r="Q9" s="82"/>
      <c r="R9" s="83"/>
    </row>
    <row r="10" spans="1:18" ht="15.75">
      <c r="A10" s="33" t="s">
        <v>89</v>
      </c>
      <c r="B10" s="34">
        <v>1</v>
      </c>
      <c r="C10" s="34">
        <v>6</v>
      </c>
      <c r="D10" s="35" t="s">
        <v>12</v>
      </c>
      <c r="E10" s="58"/>
      <c r="F10" s="68">
        <v>12.9</v>
      </c>
      <c r="G10" s="70"/>
      <c r="H10" s="59">
        <f t="shared" si="0"/>
        <v>0.4</v>
      </c>
      <c r="I10" s="73"/>
      <c r="J10" s="60"/>
      <c r="K10" s="59"/>
      <c r="L10" s="60"/>
      <c r="M10" s="59"/>
      <c r="N10" s="60"/>
      <c r="O10" s="82"/>
      <c r="P10" s="82"/>
      <c r="Q10" s="82"/>
      <c r="R10" s="83"/>
    </row>
    <row r="11" spans="1:18" ht="15.75">
      <c r="A11" s="33" t="s">
        <v>89</v>
      </c>
      <c r="B11" s="34">
        <v>1</v>
      </c>
      <c r="C11" s="34">
        <v>7</v>
      </c>
      <c r="D11" s="35" t="s">
        <v>13</v>
      </c>
      <c r="E11" s="58"/>
      <c r="F11" s="68">
        <v>48.1</v>
      </c>
      <c r="G11" s="70"/>
      <c r="H11" s="59">
        <f t="shared" si="0"/>
        <v>0.1</v>
      </c>
      <c r="I11" s="73"/>
      <c r="J11" s="60"/>
      <c r="K11" s="59"/>
      <c r="L11" s="60"/>
      <c r="M11" s="59"/>
      <c r="N11" s="60"/>
      <c r="O11" s="82"/>
      <c r="P11" s="82"/>
      <c r="Q11" s="82"/>
      <c r="R11" s="83"/>
    </row>
    <row r="12" spans="1:18" ht="15.75">
      <c r="A12" s="19"/>
      <c r="B12" s="20"/>
      <c r="C12" s="20"/>
      <c r="D12" s="21"/>
      <c r="E12" s="61"/>
      <c r="F12" s="23"/>
      <c r="G12" s="71"/>
      <c r="H12" s="62"/>
      <c r="I12" s="74"/>
      <c r="J12" s="63"/>
      <c r="K12" s="62"/>
      <c r="L12" s="63"/>
      <c r="M12" s="62"/>
      <c r="N12" s="63"/>
      <c r="O12" s="21"/>
      <c r="P12" s="21"/>
      <c r="Q12" s="21"/>
      <c r="R12" s="28"/>
    </row>
    <row r="13" spans="1:18" ht="15.75">
      <c r="A13" s="33" t="s">
        <v>89</v>
      </c>
      <c r="B13" s="34">
        <v>2</v>
      </c>
      <c r="C13" s="34">
        <v>12</v>
      </c>
      <c r="D13" s="35" t="s">
        <v>14</v>
      </c>
      <c r="E13" s="77">
        <v>1</v>
      </c>
      <c r="F13" s="68">
        <v>3.2</v>
      </c>
      <c r="G13" s="70">
        <v>9</v>
      </c>
      <c r="H13" s="59">
        <f aca="true" t="shared" si="1" ref="H13:H24">ROUND(5/F13,1)</f>
        <v>1.6</v>
      </c>
      <c r="I13" s="73">
        <f>H13</f>
        <v>1.6</v>
      </c>
      <c r="J13" s="60">
        <f>I13*7.5</f>
        <v>12</v>
      </c>
      <c r="K13" s="59"/>
      <c r="L13" s="60"/>
      <c r="M13" s="59">
        <f>H13</f>
        <v>1.6</v>
      </c>
      <c r="N13" s="60">
        <f>M13*7.5</f>
        <v>12</v>
      </c>
      <c r="O13" s="81" t="s">
        <v>104</v>
      </c>
      <c r="P13" s="82"/>
      <c r="Q13" s="82"/>
      <c r="R13" s="83"/>
    </row>
    <row r="14" spans="1:18" ht="15.75">
      <c r="A14" s="33" t="s">
        <v>89</v>
      </c>
      <c r="B14" s="34">
        <v>2</v>
      </c>
      <c r="C14" s="34">
        <v>3</v>
      </c>
      <c r="D14" s="35" t="s">
        <v>15</v>
      </c>
      <c r="E14" s="78">
        <v>2</v>
      </c>
      <c r="F14" s="68">
        <v>3.9</v>
      </c>
      <c r="G14" s="70">
        <v>3.8</v>
      </c>
      <c r="H14" s="59">
        <f t="shared" si="1"/>
        <v>1.3</v>
      </c>
      <c r="I14" s="73"/>
      <c r="J14" s="60"/>
      <c r="K14" s="59"/>
      <c r="L14" s="60"/>
      <c r="M14" s="59"/>
      <c r="N14" s="60"/>
      <c r="O14" s="81"/>
      <c r="P14" s="82"/>
      <c r="Q14" s="82"/>
      <c r="R14" s="83"/>
    </row>
    <row r="15" spans="1:18" ht="15.75">
      <c r="A15" s="33" t="s">
        <v>89</v>
      </c>
      <c r="B15" s="34">
        <v>2</v>
      </c>
      <c r="C15" s="34">
        <v>2</v>
      </c>
      <c r="D15" s="35" t="s">
        <v>16</v>
      </c>
      <c r="E15" s="58"/>
      <c r="F15" s="68">
        <v>10.6</v>
      </c>
      <c r="G15" s="70"/>
      <c r="H15" s="59">
        <f t="shared" si="1"/>
        <v>0.5</v>
      </c>
      <c r="I15" s="73"/>
      <c r="J15" s="60"/>
      <c r="K15" s="59"/>
      <c r="L15" s="60"/>
      <c r="M15" s="59"/>
      <c r="N15" s="60"/>
      <c r="O15" s="81"/>
      <c r="P15" s="82"/>
      <c r="Q15" s="82"/>
      <c r="R15" s="83"/>
    </row>
    <row r="16" spans="1:18" ht="15.75">
      <c r="A16" s="33" t="s">
        <v>89</v>
      </c>
      <c r="B16" s="34">
        <v>2</v>
      </c>
      <c r="C16" s="34">
        <v>10</v>
      </c>
      <c r="D16" s="35" t="s">
        <v>17</v>
      </c>
      <c r="E16" s="58"/>
      <c r="F16" s="68">
        <v>11.5</v>
      </c>
      <c r="G16" s="70"/>
      <c r="H16" s="59">
        <f t="shared" si="1"/>
        <v>0.4</v>
      </c>
      <c r="I16" s="73"/>
      <c r="J16" s="60"/>
      <c r="K16" s="59"/>
      <c r="L16" s="60"/>
      <c r="M16" s="59"/>
      <c r="N16" s="60"/>
      <c r="O16" s="81"/>
      <c r="P16" s="82"/>
      <c r="Q16" s="82"/>
      <c r="R16" s="83"/>
    </row>
    <row r="17" spans="1:18" ht="15.75">
      <c r="A17" s="33" t="s">
        <v>89</v>
      </c>
      <c r="B17" s="34">
        <v>2</v>
      </c>
      <c r="C17" s="34">
        <v>9</v>
      </c>
      <c r="D17" s="35" t="s">
        <v>18</v>
      </c>
      <c r="E17" s="79">
        <v>3</v>
      </c>
      <c r="F17" s="68">
        <v>15.1</v>
      </c>
      <c r="G17" s="70"/>
      <c r="H17" s="59">
        <f t="shared" si="1"/>
        <v>0.3</v>
      </c>
      <c r="I17" s="73"/>
      <c r="J17" s="60"/>
      <c r="K17" s="59"/>
      <c r="L17" s="60"/>
      <c r="M17" s="59"/>
      <c r="N17" s="60"/>
      <c r="O17" s="81"/>
      <c r="P17" s="82"/>
      <c r="Q17" s="82"/>
      <c r="R17" s="83"/>
    </row>
    <row r="18" spans="1:18" ht="15.75">
      <c r="A18" s="33" t="s">
        <v>89</v>
      </c>
      <c r="B18" s="34">
        <v>2</v>
      </c>
      <c r="C18" s="34">
        <v>13</v>
      </c>
      <c r="D18" s="35" t="s">
        <v>19</v>
      </c>
      <c r="E18" s="58"/>
      <c r="F18" s="68">
        <v>15.9</v>
      </c>
      <c r="G18" s="70"/>
      <c r="H18" s="59">
        <f t="shared" si="1"/>
        <v>0.3</v>
      </c>
      <c r="I18" s="73"/>
      <c r="J18" s="60"/>
      <c r="K18" s="59"/>
      <c r="L18" s="60"/>
      <c r="M18" s="59"/>
      <c r="N18" s="60"/>
      <c r="O18" s="81"/>
      <c r="P18" s="82"/>
      <c r="Q18" s="82"/>
      <c r="R18" s="83"/>
    </row>
    <row r="19" spans="1:18" ht="15.75">
      <c r="A19" s="33" t="s">
        <v>89</v>
      </c>
      <c r="B19" s="34">
        <v>2</v>
      </c>
      <c r="C19" s="34">
        <v>4</v>
      </c>
      <c r="D19" s="35" t="s">
        <v>20</v>
      </c>
      <c r="E19" s="58"/>
      <c r="F19" s="68">
        <v>16.6</v>
      </c>
      <c r="G19" s="70"/>
      <c r="H19" s="59">
        <f t="shared" si="1"/>
        <v>0.3</v>
      </c>
      <c r="I19" s="73"/>
      <c r="J19" s="60"/>
      <c r="K19" s="59"/>
      <c r="L19" s="60"/>
      <c r="M19" s="59"/>
      <c r="N19" s="60"/>
      <c r="O19" s="81"/>
      <c r="P19" s="82"/>
      <c r="Q19" s="82"/>
      <c r="R19" s="83"/>
    </row>
    <row r="20" spans="1:18" ht="15.75">
      <c r="A20" s="33" t="s">
        <v>89</v>
      </c>
      <c r="B20" s="34">
        <v>2</v>
      </c>
      <c r="C20" s="34">
        <v>15</v>
      </c>
      <c r="D20" s="35" t="s">
        <v>21</v>
      </c>
      <c r="E20" s="58"/>
      <c r="F20" s="68">
        <v>17.3</v>
      </c>
      <c r="G20" s="70"/>
      <c r="H20" s="59">
        <f t="shared" si="1"/>
        <v>0.3</v>
      </c>
      <c r="I20" s="73"/>
      <c r="J20" s="60"/>
      <c r="K20" s="59"/>
      <c r="L20" s="60"/>
      <c r="M20" s="59"/>
      <c r="N20" s="60"/>
      <c r="O20" s="81"/>
      <c r="P20" s="82"/>
      <c r="Q20" s="82"/>
      <c r="R20" s="83"/>
    </row>
    <row r="21" spans="1:18" ht="15.75">
      <c r="A21" s="33" t="s">
        <v>89</v>
      </c>
      <c r="B21" s="34">
        <v>2</v>
      </c>
      <c r="C21" s="34">
        <v>11</v>
      </c>
      <c r="D21" s="35" t="s">
        <v>22</v>
      </c>
      <c r="E21" s="58"/>
      <c r="F21" s="68">
        <v>26.2</v>
      </c>
      <c r="G21" s="70"/>
      <c r="H21" s="59">
        <f t="shared" si="1"/>
        <v>0.2</v>
      </c>
      <c r="I21" s="73"/>
      <c r="J21" s="60"/>
      <c r="K21" s="59"/>
      <c r="L21" s="60"/>
      <c r="M21" s="59"/>
      <c r="N21" s="60"/>
      <c r="O21" s="81"/>
      <c r="P21" s="82"/>
      <c r="Q21" s="82"/>
      <c r="R21" s="83"/>
    </row>
    <row r="22" spans="1:18" ht="15.75">
      <c r="A22" s="33" t="s">
        <v>89</v>
      </c>
      <c r="B22" s="34">
        <v>2</v>
      </c>
      <c r="C22" s="34">
        <v>7</v>
      </c>
      <c r="D22" s="35" t="s">
        <v>23</v>
      </c>
      <c r="E22" s="58"/>
      <c r="F22" s="68">
        <v>26.7</v>
      </c>
      <c r="G22" s="70"/>
      <c r="H22" s="59">
        <f t="shared" si="1"/>
        <v>0.2</v>
      </c>
      <c r="I22" s="73"/>
      <c r="J22" s="60"/>
      <c r="K22" s="59"/>
      <c r="L22" s="60"/>
      <c r="M22" s="59"/>
      <c r="N22" s="60"/>
      <c r="O22" s="81"/>
      <c r="P22" s="82"/>
      <c r="Q22" s="82"/>
      <c r="R22" s="83"/>
    </row>
    <row r="23" spans="1:18" ht="15.75">
      <c r="A23" s="33" t="s">
        <v>89</v>
      </c>
      <c r="B23" s="34">
        <v>2</v>
      </c>
      <c r="C23" s="34">
        <v>14</v>
      </c>
      <c r="D23" s="35" t="s">
        <v>24</v>
      </c>
      <c r="E23" s="58"/>
      <c r="F23" s="68">
        <v>60.7</v>
      </c>
      <c r="G23" s="70"/>
      <c r="H23" s="59">
        <f t="shared" si="1"/>
        <v>0.1</v>
      </c>
      <c r="I23" s="73"/>
      <c r="J23" s="60"/>
      <c r="K23" s="59"/>
      <c r="L23" s="60"/>
      <c r="M23" s="59"/>
      <c r="N23" s="60"/>
      <c r="O23" s="81"/>
      <c r="P23" s="82"/>
      <c r="Q23" s="82"/>
      <c r="R23" s="83"/>
    </row>
    <row r="24" spans="1:18" ht="15.75">
      <c r="A24" s="33" t="s">
        <v>89</v>
      </c>
      <c r="B24" s="34">
        <v>2</v>
      </c>
      <c r="C24" s="34">
        <v>6</v>
      </c>
      <c r="D24" s="35" t="s">
        <v>25</v>
      </c>
      <c r="E24" s="58"/>
      <c r="F24" s="68">
        <v>129.8</v>
      </c>
      <c r="G24" s="70"/>
      <c r="H24" s="59">
        <f t="shared" si="1"/>
        <v>0</v>
      </c>
      <c r="I24" s="73"/>
      <c r="J24" s="60"/>
      <c r="K24" s="59"/>
      <c r="L24" s="60"/>
      <c r="M24" s="59"/>
      <c r="N24" s="60"/>
      <c r="O24" s="81"/>
      <c r="P24" s="82"/>
      <c r="Q24" s="82"/>
      <c r="R24" s="83"/>
    </row>
    <row r="25" spans="1:18" ht="15.75">
      <c r="A25" s="19"/>
      <c r="B25" s="20"/>
      <c r="C25" s="20"/>
      <c r="D25" s="21"/>
      <c r="E25" s="61"/>
      <c r="F25" s="23"/>
      <c r="G25" s="71"/>
      <c r="H25" s="62"/>
      <c r="I25" s="74"/>
      <c r="J25" s="63"/>
      <c r="K25" s="62"/>
      <c r="L25" s="63"/>
      <c r="M25" s="62"/>
      <c r="N25" s="63"/>
      <c r="O25" s="21"/>
      <c r="P25" s="21"/>
      <c r="Q25" s="21"/>
      <c r="R25" s="28"/>
    </row>
    <row r="26" spans="1:18" ht="15.75">
      <c r="A26" s="33" t="s">
        <v>89</v>
      </c>
      <c r="B26" s="34">
        <v>3</v>
      </c>
      <c r="C26" s="34">
        <v>3</v>
      </c>
      <c r="D26" s="35" t="s">
        <v>26</v>
      </c>
      <c r="E26" s="58"/>
      <c r="F26" s="68">
        <v>2.6</v>
      </c>
      <c r="G26" s="70">
        <v>6</v>
      </c>
      <c r="H26" s="59">
        <f aca="true" t="shared" si="2" ref="H26:H34">ROUND(5/F26,1)</f>
        <v>1.9</v>
      </c>
      <c r="I26" s="73">
        <f>H26</f>
        <v>1.9</v>
      </c>
      <c r="J26" s="60"/>
      <c r="K26" s="59"/>
      <c r="L26" s="60"/>
      <c r="M26" s="59">
        <f>H26</f>
        <v>1.9</v>
      </c>
      <c r="N26" s="60"/>
      <c r="O26" s="81" t="s">
        <v>105</v>
      </c>
      <c r="P26" s="82"/>
      <c r="Q26" s="82"/>
      <c r="R26" s="83"/>
    </row>
    <row r="27" spans="1:18" ht="15.75">
      <c r="A27" s="33" t="s">
        <v>89</v>
      </c>
      <c r="B27" s="34">
        <v>3</v>
      </c>
      <c r="C27" s="34">
        <v>8</v>
      </c>
      <c r="D27" s="35" t="s">
        <v>27</v>
      </c>
      <c r="E27" s="78">
        <v>2</v>
      </c>
      <c r="F27" s="68">
        <v>6.2</v>
      </c>
      <c r="G27" s="70"/>
      <c r="H27" s="59">
        <f t="shared" si="2"/>
        <v>0.8</v>
      </c>
      <c r="I27" s="73"/>
      <c r="J27" s="60"/>
      <c r="K27" s="59"/>
      <c r="L27" s="60"/>
      <c r="M27" s="59"/>
      <c r="N27" s="60"/>
      <c r="O27" s="81"/>
      <c r="P27" s="82"/>
      <c r="Q27" s="82"/>
      <c r="R27" s="83"/>
    </row>
    <row r="28" spans="1:18" ht="15.75">
      <c r="A28" s="33" t="s">
        <v>89</v>
      </c>
      <c r="B28" s="34">
        <v>3</v>
      </c>
      <c r="C28" s="34">
        <v>4</v>
      </c>
      <c r="D28" s="35" t="s">
        <v>28</v>
      </c>
      <c r="E28" s="58"/>
      <c r="F28" s="68">
        <v>6.5</v>
      </c>
      <c r="G28" s="70"/>
      <c r="H28" s="59">
        <f t="shared" si="2"/>
        <v>0.8</v>
      </c>
      <c r="I28" s="73"/>
      <c r="J28" s="60"/>
      <c r="K28" s="59"/>
      <c r="L28" s="60"/>
      <c r="M28" s="59"/>
      <c r="N28" s="60"/>
      <c r="O28" s="81"/>
      <c r="P28" s="82"/>
      <c r="Q28" s="82"/>
      <c r="R28" s="83"/>
    </row>
    <row r="29" spans="1:18" ht="15.75">
      <c r="A29" s="33" t="s">
        <v>89</v>
      </c>
      <c r="B29" s="34">
        <v>3</v>
      </c>
      <c r="C29" s="34">
        <v>5</v>
      </c>
      <c r="D29" s="35" t="s">
        <v>29</v>
      </c>
      <c r="E29" s="77">
        <v>1</v>
      </c>
      <c r="F29" s="68">
        <v>7.4</v>
      </c>
      <c r="G29" s="70">
        <v>4.6</v>
      </c>
      <c r="H29" s="59">
        <f t="shared" si="2"/>
        <v>0.7</v>
      </c>
      <c r="I29" s="73"/>
      <c r="J29" s="60"/>
      <c r="K29" s="59"/>
      <c r="L29" s="60"/>
      <c r="M29" s="59"/>
      <c r="N29" s="60"/>
      <c r="O29" s="81"/>
      <c r="P29" s="82"/>
      <c r="Q29" s="82"/>
      <c r="R29" s="83"/>
    </row>
    <row r="30" spans="1:18" ht="15.75">
      <c r="A30" s="33" t="s">
        <v>89</v>
      </c>
      <c r="B30" s="34">
        <v>3</v>
      </c>
      <c r="C30" s="34">
        <v>7</v>
      </c>
      <c r="D30" s="35" t="s">
        <v>30</v>
      </c>
      <c r="E30" s="79">
        <v>3</v>
      </c>
      <c r="F30" s="68">
        <v>9.9</v>
      </c>
      <c r="G30" s="70"/>
      <c r="H30" s="59">
        <f t="shared" si="2"/>
        <v>0.5</v>
      </c>
      <c r="I30" s="73"/>
      <c r="J30" s="60"/>
      <c r="K30" s="59"/>
      <c r="L30" s="60"/>
      <c r="M30" s="59"/>
      <c r="N30" s="60"/>
      <c r="O30" s="81"/>
      <c r="P30" s="82"/>
      <c r="Q30" s="82"/>
      <c r="R30" s="83"/>
    </row>
    <row r="31" spans="1:18" ht="15.75">
      <c r="A31" s="33" t="s">
        <v>89</v>
      </c>
      <c r="B31" s="34">
        <v>3</v>
      </c>
      <c r="C31" s="34">
        <v>9</v>
      </c>
      <c r="D31" s="35" t="s">
        <v>31</v>
      </c>
      <c r="E31" s="58"/>
      <c r="F31" s="68">
        <v>15.6</v>
      </c>
      <c r="G31" s="70"/>
      <c r="H31" s="59">
        <f t="shared" si="2"/>
        <v>0.3</v>
      </c>
      <c r="I31" s="73"/>
      <c r="J31" s="60"/>
      <c r="K31" s="59"/>
      <c r="L31" s="60"/>
      <c r="M31" s="59"/>
      <c r="N31" s="60"/>
      <c r="O31" s="81"/>
      <c r="P31" s="82"/>
      <c r="Q31" s="82"/>
      <c r="R31" s="83"/>
    </row>
    <row r="32" spans="1:18" ht="15.75">
      <c r="A32" s="33" t="s">
        <v>89</v>
      </c>
      <c r="B32" s="34">
        <v>3</v>
      </c>
      <c r="C32" s="34">
        <v>10</v>
      </c>
      <c r="D32" s="35" t="s">
        <v>32</v>
      </c>
      <c r="E32" s="58"/>
      <c r="F32" s="68">
        <v>18.5</v>
      </c>
      <c r="G32" s="70"/>
      <c r="H32" s="59">
        <f t="shared" si="2"/>
        <v>0.3</v>
      </c>
      <c r="I32" s="73"/>
      <c r="J32" s="60"/>
      <c r="K32" s="59"/>
      <c r="L32" s="60"/>
      <c r="M32" s="59"/>
      <c r="N32" s="60"/>
      <c r="O32" s="81"/>
      <c r="P32" s="82"/>
      <c r="Q32" s="82"/>
      <c r="R32" s="83"/>
    </row>
    <row r="33" spans="1:18" ht="15.75">
      <c r="A33" s="33" t="s">
        <v>89</v>
      </c>
      <c r="B33" s="34">
        <v>3</v>
      </c>
      <c r="C33" s="34">
        <v>6</v>
      </c>
      <c r="D33" s="35" t="s">
        <v>33</v>
      </c>
      <c r="E33" s="58"/>
      <c r="F33" s="68">
        <v>27.9</v>
      </c>
      <c r="G33" s="70"/>
      <c r="H33" s="59">
        <f t="shared" si="2"/>
        <v>0.2</v>
      </c>
      <c r="I33" s="73"/>
      <c r="J33" s="60"/>
      <c r="K33" s="59"/>
      <c r="L33" s="60"/>
      <c r="M33" s="59"/>
      <c r="N33" s="60"/>
      <c r="O33" s="81"/>
      <c r="P33" s="82"/>
      <c r="Q33" s="82"/>
      <c r="R33" s="83"/>
    </row>
    <row r="34" spans="1:18" ht="15.75">
      <c r="A34" s="33" t="s">
        <v>89</v>
      </c>
      <c r="B34" s="34">
        <v>3</v>
      </c>
      <c r="C34" s="34">
        <v>1</v>
      </c>
      <c r="D34" s="35" t="s">
        <v>34</v>
      </c>
      <c r="E34" s="58"/>
      <c r="F34" s="68">
        <v>70.4</v>
      </c>
      <c r="G34" s="70"/>
      <c r="H34" s="59">
        <f t="shared" si="2"/>
        <v>0.1</v>
      </c>
      <c r="I34" s="73"/>
      <c r="J34" s="60"/>
      <c r="K34" s="59"/>
      <c r="L34" s="60"/>
      <c r="M34" s="59"/>
      <c r="N34" s="60"/>
      <c r="O34" s="81"/>
      <c r="P34" s="82"/>
      <c r="Q34" s="82"/>
      <c r="R34" s="83"/>
    </row>
    <row r="35" spans="1:18" ht="15.75">
      <c r="A35" s="19"/>
      <c r="B35" s="20"/>
      <c r="C35" s="20"/>
      <c r="D35" s="21"/>
      <c r="E35" s="61"/>
      <c r="F35" s="23"/>
      <c r="G35" s="71"/>
      <c r="H35" s="62"/>
      <c r="I35" s="74"/>
      <c r="J35" s="63"/>
      <c r="K35" s="62"/>
      <c r="L35" s="63"/>
      <c r="M35" s="62"/>
      <c r="N35" s="63"/>
      <c r="O35" s="21"/>
      <c r="P35" s="21"/>
      <c r="Q35" s="21"/>
      <c r="R35" s="28"/>
    </row>
    <row r="36" spans="1:18" ht="15.75">
      <c r="A36" s="33" t="s">
        <v>89</v>
      </c>
      <c r="B36" s="34">
        <v>4</v>
      </c>
      <c r="C36" s="34">
        <v>9</v>
      </c>
      <c r="D36" s="35" t="s">
        <v>35</v>
      </c>
      <c r="E36" s="77">
        <v>1</v>
      </c>
      <c r="F36" s="68">
        <v>2.1</v>
      </c>
      <c r="G36" s="70">
        <v>2.3</v>
      </c>
      <c r="H36" s="59">
        <f aca="true" t="shared" si="3" ref="H36:H47">ROUND(5/F36,1)</f>
        <v>2.4</v>
      </c>
      <c r="I36" s="73">
        <f>H36</f>
        <v>2.4</v>
      </c>
      <c r="J36" s="60">
        <f>I36*2.25</f>
        <v>5.3999999999999995</v>
      </c>
      <c r="K36" s="59"/>
      <c r="L36" s="60"/>
      <c r="M36" s="59">
        <f>H36</f>
        <v>2.4</v>
      </c>
      <c r="N36" s="60">
        <f>M36*2.25</f>
        <v>5.3999999999999995</v>
      </c>
      <c r="O36" s="81" t="s">
        <v>106</v>
      </c>
      <c r="P36" s="82"/>
      <c r="Q36" s="82"/>
      <c r="R36" s="83"/>
    </row>
    <row r="37" spans="1:18" ht="15.75">
      <c r="A37" s="33" t="s">
        <v>89</v>
      </c>
      <c r="B37" s="34">
        <v>4</v>
      </c>
      <c r="C37" s="34">
        <v>10</v>
      </c>
      <c r="D37" s="35" t="s">
        <v>36</v>
      </c>
      <c r="E37" s="78">
        <v>2</v>
      </c>
      <c r="F37" s="68">
        <v>7.9</v>
      </c>
      <c r="G37" s="70"/>
      <c r="H37" s="59">
        <f t="shared" si="3"/>
        <v>0.6</v>
      </c>
      <c r="I37" s="73"/>
      <c r="J37" s="60"/>
      <c r="K37" s="59"/>
      <c r="L37" s="60"/>
      <c r="M37" s="59"/>
      <c r="N37" s="60"/>
      <c r="O37" s="81"/>
      <c r="P37" s="82"/>
      <c r="Q37" s="82"/>
      <c r="R37" s="83"/>
    </row>
    <row r="38" spans="1:18" ht="15.75">
      <c r="A38" s="33" t="s">
        <v>89</v>
      </c>
      <c r="B38" s="34">
        <v>4</v>
      </c>
      <c r="C38" s="34">
        <v>11</v>
      </c>
      <c r="D38" s="35" t="s">
        <v>37</v>
      </c>
      <c r="E38" s="58"/>
      <c r="F38" s="68">
        <v>9.4</v>
      </c>
      <c r="G38" s="70"/>
      <c r="H38" s="59">
        <f t="shared" si="3"/>
        <v>0.5</v>
      </c>
      <c r="I38" s="73"/>
      <c r="J38" s="60"/>
      <c r="K38" s="59"/>
      <c r="L38" s="60"/>
      <c r="M38" s="59"/>
      <c r="N38" s="60"/>
      <c r="O38" s="81"/>
      <c r="P38" s="82"/>
      <c r="Q38" s="82"/>
      <c r="R38" s="83"/>
    </row>
    <row r="39" spans="1:18" ht="15.75">
      <c r="A39" s="33" t="s">
        <v>89</v>
      </c>
      <c r="B39" s="34">
        <v>4</v>
      </c>
      <c r="C39" s="34">
        <v>4</v>
      </c>
      <c r="D39" s="35" t="s">
        <v>38</v>
      </c>
      <c r="E39" s="58"/>
      <c r="F39" s="68">
        <v>10.7</v>
      </c>
      <c r="G39" s="70"/>
      <c r="H39" s="59">
        <f t="shared" si="3"/>
        <v>0.5</v>
      </c>
      <c r="I39" s="73"/>
      <c r="J39" s="60"/>
      <c r="K39" s="59"/>
      <c r="L39" s="60"/>
      <c r="M39" s="59"/>
      <c r="N39" s="60"/>
      <c r="O39" s="81"/>
      <c r="P39" s="82"/>
      <c r="Q39" s="82"/>
      <c r="R39" s="83"/>
    </row>
    <row r="40" spans="1:18" ht="15.75">
      <c r="A40" s="33" t="s">
        <v>89</v>
      </c>
      <c r="B40" s="34">
        <v>4</v>
      </c>
      <c r="C40" s="34">
        <v>5</v>
      </c>
      <c r="D40" s="35" t="s">
        <v>39</v>
      </c>
      <c r="E40" s="58"/>
      <c r="F40" s="68">
        <v>13.5</v>
      </c>
      <c r="G40" s="70"/>
      <c r="H40" s="59">
        <f t="shared" si="3"/>
        <v>0.4</v>
      </c>
      <c r="I40" s="73"/>
      <c r="J40" s="60"/>
      <c r="K40" s="59"/>
      <c r="L40" s="60"/>
      <c r="M40" s="59"/>
      <c r="N40" s="60"/>
      <c r="O40" s="81"/>
      <c r="P40" s="82"/>
      <c r="Q40" s="82"/>
      <c r="R40" s="83"/>
    </row>
    <row r="41" spans="1:18" ht="15.75">
      <c r="A41" s="33" t="s">
        <v>89</v>
      </c>
      <c r="B41" s="34">
        <v>4</v>
      </c>
      <c r="C41" s="34">
        <v>6</v>
      </c>
      <c r="D41" s="35" t="s">
        <v>40</v>
      </c>
      <c r="E41" s="58"/>
      <c r="F41" s="68">
        <v>15.5</v>
      </c>
      <c r="G41" s="70"/>
      <c r="H41" s="59">
        <f t="shared" si="3"/>
        <v>0.3</v>
      </c>
      <c r="I41" s="73"/>
      <c r="J41" s="60"/>
      <c r="K41" s="59"/>
      <c r="L41" s="60"/>
      <c r="M41" s="59"/>
      <c r="N41" s="60"/>
      <c r="O41" s="81"/>
      <c r="P41" s="82"/>
      <c r="Q41" s="82"/>
      <c r="R41" s="83"/>
    </row>
    <row r="42" spans="1:18" ht="15.75">
      <c r="A42" s="33" t="s">
        <v>89</v>
      </c>
      <c r="B42" s="34">
        <v>4</v>
      </c>
      <c r="C42" s="34">
        <v>8</v>
      </c>
      <c r="D42" s="35" t="s">
        <v>41</v>
      </c>
      <c r="E42" s="58"/>
      <c r="F42" s="68">
        <v>22.2</v>
      </c>
      <c r="G42" s="70"/>
      <c r="H42" s="59">
        <f t="shared" si="3"/>
        <v>0.2</v>
      </c>
      <c r="I42" s="73"/>
      <c r="J42" s="60"/>
      <c r="K42" s="59"/>
      <c r="L42" s="60"/>
      <c r="M42" s="59"/>
      <c r="N42" s="60"/>
      <c r="O42" s="81"/>
      <c r="P42" s="82"/>
      <c r="Q42" s="82"/>
      <c r="R42" s="83"/>
    </row>
    <row r="43" spans="1:18" ht="15.75">
      <c r="A43" s="33" t="s">
        <v>89</v>
      </c>
      <c r="B43" s="34">
        <v>4</v>
      </c>
      <c r="C43" s="34">
        <v>14</v>
      </c>
      <c r="D43" s="35" t="s">
        <v>42</v>
      </c>
      <c r="E43" s="79">
        <v>3</v>
      </c>
      <c r="F43" s="68">
        <v>33.2</v>
      </c>
      <c r="G43" s="70"/>
      <c r="H43" s="59">
        <f t="shared" si="3"/>
        <v>0.2</v>
      </c>
      <c r="I43" s="73"/>
      <c r="J43" s="60"/>
      <c r="K43" s="59"/>
      <c r="L43" s="60"/>
      <c r="M43" s="59"/>
      <c r="N43" s="60"/>
      <c r="O43" s="81"/>
      <c r="P43" s="82"/>
      <c r="Q43" s="82"/>
      <c r="R43" s="83"/>
    </row>
    <row r="44" spans="1:18" ht="15.75">
      <c r="A44" s="33" t="s">
        <v>89</v>
      </c>
      <c r="B44" s="34">
        <v>4</v>
      </c>
      <c r="C44" s="34">
        <v>2</v>
      </c>
      <c r="D44" s="35" t="s">
        <v>43</v>
      </c>
      <c r="E44" s="58"/>
      <c r="F44" s="68">
        <v>33.2</v>
      </c>
      <c r="G44" s="70"/>
      <c r="H44" s="59">
        <f t="shared" si="3"/>
        <v>0.2</v>
      </c>
      <c r="I44" s="73"/>
      <c r="J44" s="60"/>
      <c r="K44" s="59"/>
      <c r="L44" s="60"/>
      <c r="M44" s="59"/>
      <c r="N44" s="60"/>
      <c r="O44" s="81"/>
      <c r="P44" s="82"/>
      <c r="Q44" s="82"/>
      <c r="R44" s="83"/>
    </row>
    <row r="45" spans="1:18" ht="15.75">
      <c r="A45" s="33" t="s">
        <v>89</v>
      </c>
      <c r="B45" s="34">
        <v>4</v>
      </c>
      <c r="C45" s="34">
        <v>16</v>
      </c>
      <c r="D45" s="35" t="s">
        <v>44</v>
      </c>
      <c r="E45" s="58"/>
      <c r="F45" s="68">
        <v>37.6</v>
      </c>
      <c r="G45" s="70"/>
      <c r="H45" s="59">
        <f t="shared" si="3"/>
        <v>0.1</v>
      </c>
      <c r="I45" s="73"/>
      <c r="J45" s="60"/>
      <c r="K45" s="59"/>
      <c r="L45" s="60"/>
      <c r="M45" s="59"/>
      <c r="N45" s="60"/>
      <c r="O45" s="81"/>
      <c r="P45" s="82"/>
      <c r="Q45" s="82"/>
      <c r="R45" s="83"/>
    </row>
    <row r="46" spans="1:18" ht="15.75">
      <c r="A46" s="33" t="s">
        <v>89</v>
      </c>
      <c r="B46" s="34">
        <v>4</v>
      </c>
      <c r="C46" s="34">
        <v>12</v>
      </c>
      <c r="D46" s="35" t="s">
        <v>45</v>
      </c>
      <c r="E46" s="58"/>
      <c r="F46" s="68">
        <v>39</v>
      </c>
      <c r="G46" s="70"/>
      <c r="H46" s="59">
        <f t="shared" si="3"/>
        <v>0.1</v>
      </c>
      <c r="I46" s="73"/>
      <c r="J46" s="60"/>
      <c r="K46" s="59"/>
      <c r="L46" s="60"/>
      <c r="M46" s="59"/>
      <c r="N46" s="60"/>
      <c r="O46" s="81"/>
      <c r="P46" s="82"/>
      <c r="Q46" s="82"/>
      <c r="R46" s="83"/>
    </row>
    <row r="47" spans="1:18" ht="15.75">
      <c r="A47" s="33" t="s">
        <v>89</v>
      </c>
      <c r="B47" s="34">
        <v>4</v>
      </c>
      <c r="C47" s="34">
        <v>3</v>
      </c>
      <c r="D47" s="35" t="s">
        <v>46</v>
      </c>
      <c r="E47" s="58"/>
      <c r="F47" s="68">
        <v>100.2</v>
      </c>
      <c r="G47" s="70"/>
      <c r="H47" s="59">
        <f t="shared" si="3"/>
        <v>0</v>
      </c>
      <c r="I47" s="73"/>
      <c r="J47" s="60"/>
      <c r="K47" s="59"/>
      <c r="L47" s="60"/>
      <c r="M47" s="59"/>
      <c r="N47" s="60"/>
      <c r="O47" s="81"/>
      <c r="P47" s="82"/>
      <c r="Q47" s="82"/>
      <c r="R47" s="83"/>
    </row>
    <row r="48" spans="1:18" ht="15.75">
      <c r="A48" s="19"/>
      <c r="B48" s="20"/>
      <c r="C48" s="20"/>
      <c r="D48" s="21"/>
      <c r="E48" s="61"/>
      <c r="F48" s="23"/>
      <c r="G48" s="71"/>
      <c r="H48" s="62"/>
      <c r="I48" s="74"/>
      <c r="J48" s="63"/>
      <c r="K48" s="62"/>
      <c r="L48" s="63"/>
      <c r="M48" s="62"/>
      <c r="N48" s="63"/>
      <c r="O48" s="21"/>
      <c r="P48" s="21"/>
      <c r="Q48" s="21"/>
      <c r="R48" s="28"/>
    </row>
    <row r="49" spans="1:18" ht="15.75">
      <c r="A49" s="33" t="s">
        <v>89</v>
      </c>
      <c r="B49" s="34">
        <v>5</v>
      </c>
      <c r="C49" s="34">
        <v>10</v>
      </c>
      <c r="D49" s="35" t="s">
        <v>47</v>
      </c>
      <c r="E49" s="58"/>
      <c r="F49" s="68">
        <v>3.4</v>
      </c>
      <c r="G49" s="70">
        <v>12</v>
      </c>
      <c r="H49" s="59">
        <f aca="true" t="shared" si="4" ref="H49:H58">ROUND(5/F49,1)</f>
        <v>1.5</v>
      </c>
      <c r="I49" s="73">
        <f>H49</f>
        <v>1.5</v>
      </c>
      <c r="J49" s="60"/>
      <c r="K49" s="59"/>
      <c r="L49" s="60"/>
      <c r="M49" s="59">
        <f>H49</f>
        <v>1.5</v>
      </c>
      <c r="N49" s="60"/>
      <c r="O49" s="87"/>
      <c r="P49" s="88"/>
      <c r="Q49" s="88"/>
      <c r="R49" s="89"/>
    </row>
    <row r="50" spans="1:18" ht="15.75">
      <c r="A50" s="33" t="s">
        <v>89</v>
      </c>
      <c r="B50" s="34">
        <v>5</v>
      </c>
      <c r="C50" s="34">
        <v>7</v>
      </c>
      <c r="D50" s="35" t="s">
        <v>48</v>
      </c>
      <c r="E50" s="58"/>
      <c r="F50" s="68">
        <v>4.2</v>
      </c>
      <c r="G50" s="70"/>
      <c r="H50" s="59">
        <f t="shared" si="4"/>
        <v>1.2</v>
      </c>
      <c r="I50" s="73"/>
      <c r="J50" s="60"/>
      <c r="K50" s="59"/>
      <c r="L50" s="60"/>
      <c r="M50" s="59"/>
      <c r="N50" s="60"/>
      <c r="O50" s="87"/>
      <c r="P50" s="88"/>
      <c r="Q50" s="88"/>
      <c r="R50" s="89"/>
    </row>
    <row r="51" spans="1:18" ht="15.75">
      <c r="A51" s="33" t="s">
        <v>89</v>
      </c>
      <c r="B51" s="34">
        <v>5</v>
      </c>
      <c r="C51" s="34">
        <v>6</v>
      </c>
      <c r="D51" s="35" t="s">
        <v>49</v>
      </c>
      <c r="E51" s="79">
        <v>3</v>
      </c>
      <c r="F51" s="68">
        <v>5.1</v>
      </c>
      <c r="G51" s="70"/>
      <c r="H51" s="59">
        <f t="shared" si="4"/>
        <v>1</v>
      </c>
      <c r="I51" s="73"/>
      <c r="J51" s="60"/>
      <c r="K51" s="59"/>
      <c r="L51" s="60"/>
      <c r="M51" s="59"/>
      <c r="N51" s="60"/>
      <c r="O51" s="87"/>
      <c r="P51" s="88"/>
      <c r="Q51" s="88"/>
      <c r="R51" s="89"/>
    </row>
    <row r="52" spans="1:18" ht="15.75">
      <c r="A52" s="33" t="s">
        <v>89</v>
      </c>
      <c r="B52" s="34">
        <v>5</v>
      </c>
      <c r="C52" s="34">
        <v>5</v>
      </c>
      <c r="D52" s="35" t="s">
        <v>50</v>
      </c>
      <c r="E52" s="77">
        <v>1</v>
      </c>
      <c r="F52" s="68">
        <v>10.2</v>
      </c>
      <c r="G52" s="70">
        <v>10</v>
      </c>
      <c r="H52" s="59">
        <f t="shared" si="4"/>
        <v>0.5</v>
      </c>
      <c r="I52" s="73"/>
      <c r="J52" s="60"/>
      <c r="K52" s="59"/>
      <c r="L52" s="60"/>
      <c r="M52" s="59"/>
      <c r="N52" s="60"/>
      <c r="O52" s="87"/>
      <c r="P52" s="88"/>
      <c r="Q52" s="88"/>
      <c r="R52" s="89"/>
    </row>
    <row r="53" spans="1:18" ht="15.75">
      <c r="A53" s="33" t="s">
        <v>89</v>
      </c>
      <c r="B53" s="34">
        <v>5</v>
      </c>
      <c r="C53" s="34">
        <v>9</v>
      </c>
      <c r="D53" s="35" t="s">
        <v>51</v>
      </c>
      <c r="E53" s="58"/>
      <c r="F53" s="68">
        <v>12.4</v>
      </c>
      <c r="G53" s="70"/>
      <c r="H53" s="59">
        <f t="shared" si="4"/>
        <v>0.4</v>
      </c>
      <c r="I53" s="73"/>
      <c r="J53" s="60"/>
      <c r="K53" s="59"/>
      <c r="L53" s="60"/>
      <c r="M53" s="59"/>
      <c r="N53" s="60"/>
      <c r="O53" s="87"/>
      <c r="P53" s="88"/>
      <c r="Q53" s="88"/>
      <c r="R53" s="89"/>
    </row>
    <row r="54" spans="1:18" ht="15.75">
      <c r="A54" s="33" t="s">
        <v>89</v>
      </c>
      <c r="B54" s="34">
        <v>5</v>
      </c>
      <c r="C54" s="34">
        <v>4</v>
      </c>
      <c r="D54" s="35" t="s">
        <v>52</v>
      </c>
      <c r="E54" s="58"/>
      <c r="F54" s="68">
        <v>18.2</v>
      </c>
      <c r="G54" s="70"/>
      <c r="H54" s="59">
        <f t="shared" si="4"/>
        <v>0.3</v>
      </c>
      <c r="I54" s="73"/>
      <c r="J54" s="60"/>
      <c r="K54" s="59"/>
      <c r="L54" s="60"/>
      <c r="M54" s="59"/>
      <c r="N54" s="60"/>
      <c r="O54" s="87"/>
      <c r="P54" s="88"/>
      <c r="Q54" s="88"/>
      <c r="R54" s="89"/>
    </row>
    <row r="55" spans="1:18" ht="15.75">
      <c r="A55" s="33" t="s">
        <v>89</v>
      </c>
      <c r="B55" s="34">
        <v>5</v>
      </c>
      <c r="C55" s="34">
        <v>8</v>
      </c>
      <c r="D55" s="35" t="s">
        <v>53</v>
      </c>
      <c r="E55" s="78">
        <v>2</v>
      </c>
      <c r="F55" s="68">
        <v>19.8</v>
      </c>
      <c r="G55" s="70"/>
      <c r="H55" s="59">
        <f t="shared" si="4"/>
        <v>0.3</v>
      </c>
      <c r="I55" s="73"/>
      <c r="J55" s="60"/>
      <c r="K55" s="59"/>
      <c r="L55" s="60"/>
      <c r="M55" s="59"/>
      <c r="N55" s="60"/>
      <c r="O55" s="87"/>
      <c r="P55" s="88"/>
      <c r="Q55" s="88"/>
      <c r="R55" s="89"/>
    </row>
    <row r="56" spans="1:18" ht="15.75">
      <c r="A56" s="33" t="s">
        <v>89</v>
      </c>
      <c r="B56" s="34">
        <v>5</v>
      </c>
      <c r="C56" s="34">
        <v>3</v>
      </c>
      <c r="D56" s="35" t="s">
        <v>54</v>
      </c>
      <c r="E56" s="58"/>
      <c r="F56" s="68">
        <v>28.4</v>
      </c>
      <c r="G56" s="70"/>
      <c r="H56" s="59">
        <f t="shared" si="4"/>
        <v>0.2</v>
      </c>
      <c r="I56" s="73"/>
      <c r="J56" s="60"/>
      <c r="K56" s="59"/>
      <c r="L56" s="60"/>
      <c r="M56" s="59"/>
      <c r="N56" s="60"/>
      <c r="O56" s="87"/>
      <c r="P56" s="88"/>
      <c r="Q56" s="88"/>
      <c r="R56" s="89"/>
    </row>
    <row r="57" spans="1:18" ht="15.75">
      <c r="A57" s="33" t="s">
        <v>89</v>
      </c>
      <c r="B57" s="34">
        <v>5</v>
      </c>
      <c r="C57" s="34">
        <v>1</v>
      </c>
      <c r="D57" s="35" t="s">
        <v>55</v>
      </c>
      <c r="E57" s="58"/>
      <c r="F57" s="68">
        <v>29.5</v>
      </c>
      <c r="G57" s="70"/>
      <c r="H57" s="59">
        <f t="shared" si="4"/>
        <v>0.2</v>
      </c>
      <c r="I57" s="73"/>
      <c r="J57" s="60"/>
      <c r="K57" s="59"/>
      <c r="L57" s="60"/>
      <c r="M57" s="59"/>
      <c r="N57" s="60"/>
      <c r="O57" s="87"/>
      <c r="P57" s="88"/>
      <c r="Q57" s="88"/>
      <c r="R57" s="89"/>
    </row>
    <row r="58" spans="1:18" ht="15.75">
      <c r="A58" s="33" t="s">
        <v>89</v>
      </c>
      <c r="B58" s="34">
        <v>5</v>
      </c>
      <c r="C58" s="34">
        <v>11</v>
      </c>
      <c r="D58" s="35" t="s">
        <v>56</v>
      </c>
      <c r="E58" s="58"/>
      <c r="F58" s="68">
        <v>59.2</v>
      </c>
      <c r="G58" s="70"/>
      <c r="H58" s="59">
        <f t="shared" si="4"/>
        <v>0.1</v>
      </c>
      <c r="I58" s="73"/>
      <c r="J58" s="60"/>
      <c r="K58" s="59"/>
      <c r="L58" s="60"/>
      <c r="M58" s="59"/>
      <c r="N58" s="60"/>
      <c r="O58" s="87"/>
      <c r="P58" s="88"/>
      <c r="Q58" s="88"/>
      <c r="R58" s="89"/>
    </row>
    <row r="59" spans="1:18" ht="15.75">
      <c r="A59" s="19"/>
      <c r="B59" s="20"/>
      <c r="C59" s="20"/>
      <c r="D59" s="21"/>
      <c r="E59" s="61"/>
      <c r="F59" s="23"/>
      <c r="G59" s="71"/>
      <c r="H59" s="62"/>
      <c r="I59" s="74"/>
      <c r="J59" s="63"/>
      <c r="K59" s="62"/>
      <c r="L59" s="63"/>
      <c r="M59" s="62"/>
      <c r="N59" s="63"/>
      <c r="O59" s="21"/>
      <c r="P59" s="21"/>
      <c r="Q59" s="21"/>
      <c r="R59" s="28"/>
    </row>
    <row r="60" spans="1:18" ht="15.75">
      <c r="A60" s="33" t="s">
        <v>89</v>
      </c>
      <c r="B60" s="34">
        <v>6</v>
      </c>
      <c r="C60" s="34">
        <v>8</v>
      </c>
      <c r="D60" s="35" t="s">
        <v>57</v>
      </c>
      <c r="E60" s="80">
        <v>4</v>
      </c>
      <c r="F60" s="68">
        <v>3.4</v>
      </c>
      <c r="G60" s="70">
        <v>3.75</v>
      </c>
      <c r="H60" s="59">
        <f aca="true" t="shared" si="5" ref="H60:H68">ROUND(5/F60,1)</f>
        <v>1.5</v>
      </c>
      <c r="I60" s="73">
        <f>H60</f>
        <v>1.5</v>
      </c>
      <c r="J60" s="60"/>
      <c r="K60" s="59"/>
      <c r="L60" s="60"/>
      <c r="M60" s="59">
        <f>H60</f>
        <v>1.5</v>
      </c>
      <c r="N60" s="60"/>
      <c r="O60" s="81" t="s">
        <v>107</v>
      </c>
      <c r="P60" s="82"/>
      <c r="Q60" s="82"/>
      <c r="R60" s="83"/>
    </row>
    <row r="61" spans="1:18" ht="15.75">
      <c r="A61" s="33" t="s">
        <v>89</v>
      </c>
      <c r="B61" s="34">
        <v>6</v>
      </c>
      <c r="C61" s="34">
        <v>4</v>
      </c>
      <c r="D61" s="35" t="s">
        <v>58</v>
      </c>
      <c r="E61" s="78">
        <v>2</v>
      </c>
      <c r="F61" s="68">
        <v>6.5</v>
      </c>
      <c r="G61" s="70"/>
      <c r="H61" s="59">
        <f t="shared" si="5"/>
        <v>0.8</v>
      </c>
      <c r="I61" s="73"/>
      <c r="J61" s="60"/>
      <c r="K61" s="59"/>
      <c r="L61" s="60"/>
      <c r="M61" s="59"/>
      <c r="N61" s="60"/>
      <c r="O61" s="81"/>
      <c r="P61" s="82"/>
      <c r="Q61" s="82"/>
      <c r="R61" s="83"/>
    </row>
    <row r="62" spans="1:18" ht="15.75">
      <c r="A62" s="33" t="s">
        <v>89</v>
      </c>
      <c r="B62" s="34">
        <v>6</v>
      </c>
      <c r="C62" s="34">
        <v>6</v>
      </c>
      <c r="D62" s="35" t="s">
        <v>59</v>
      </c>
      <c r="E62" s="79">
        <v>3</v>
      </c>
      <c r="F62" s="68">
        <v>6.5</v>
      </c>
      <c r="G62" s="70"/>
      <c r="H62" s="59">
        <f t="shared" si="5"/>
        <v>0.8</v>
      </c>
      <c r="I62" s="73"/>
      <c r="J62" s="60"/>
      <c r="K62" s="59"/>
      <c r="L62" s="60"/>
      <c r="M62" s="59"/>
      <c r="N62" s="60"/>
      <c r="O62" s="81"/>
      <c r="P62" s="82"/>
      <c r="Q62" s="82"/>
      <c r="R62" s="83"/>
    </row>
    <row r="63" spans="1:18" ht="15.75">
      <c r="A63" s="33" t="s">
        <v>89</v>
      </c>
      <c r="B63" s="34">
        <v>6</v>
      </c>
      <c r="C63" s="34">
        <v>5</v>
      </c>
      <c r="D63" s="35" t="s">
        <v>60</v>
      </c>
      <c r="E63" s="77">
        <v>1</v>
      </c>
      <c r="F63" s="68">
        <v>8.3</v>
      </c>
      <c r="G63" s="70">
        <v>251</v>
      </c>
      <c r="H63" s="59">
        <f t="shared" si="5"/>
        <v>0.6</v>
      </c>
      <c r="I63" s="73"/>
      <c r="J63" s="60"/>
      <c r="K63" s="59"/>
      <c r="L63" s="60"/>
      <c r="M63" s="59"/>
      <c r="N63" s="60"/>
      <c r="O63" s="81"/>
      <c r="P63" s="82"/>
      <c r="Q63" s="82"/>
      <c r="R63" s="83"/>
    </row>
    <row r="64" spans="1:18" ht="15.75">
      <c r="A64" s="33" t="s">
        <v>89</v>
      </c>
      <c r="B64" s="34">
        <v>6</v>
      </c>
      <c r="C64" s="34">
        <v>3</v>
      </c>
      <c r="D64" s="35" t="s">
        <v>61</v>
      </c>
      <c r="E64" s="58"/>
      <c r="F64" s="68">
        <v>9.6</v>
      </c>
      <c r="G64" s="70"/>
      <c r="H64" s="59">
        <f t="shared" si="5"/>
        <v>0.5</v>
      </c>
      <c r="I64" s="73"/>
      <c r="J64" s="60"/>
      <c r="K64" s="59"/>
      <c r="L64" s="60"/>
      <c r="M64" s="59"/>
      <c r="N64" s="60"/>
      <c r="O64" s="81"/>
      <c r="P64" s="82"/>
      <c r="Q64" s="82"/>
      <c r="R64" s="83"/>
    </row>
    <row r="65" spans="1:18" ht="15.75">
      <c r="A65" s="33" t="s">
        <v>89</v>
      </c>
      <c r="B65" s="34">
        <v>6</v>
      </c>
      <c r="C65" s="34">
        <v>9</v>
      </c>
      <c r="D65" s="35" t="s">
        <v>62</v>
      </c>
      <c r="E65" s="58"/>
      <c r="F65" s="68">
        <v>10.1</v>
      </c>
      <c r="G65" s="70"/>
      <c r="H65" s="59">
        <f t="shared" si="5"/>
        <v>0.5</v>
      </c>
      <c r="I65" s="73"/>
      <c r="J65" s="60"/>
      <c r="K65" s="59"/>
      <c r="L65" s="60"/>
      <c r="M65" s="59"/>
      <c r="N65" s="60"/>
      <c r="O65" s="81"/>
      <c r="P65" s="82"/>
      <c r="Q65" s="82"/>
      <c r="R65" s="83"/>
    </row>
    <row r="66" spans="1:18" ht="15.75">
      <c r="A66" s="33" t="s">
        <v>89</v>
      </c>
      <c r="B66" s="34">
        <v>6</v>
      </c>
      <c r="C66" s="34">
        <v>1</v>
      </c>
      <c r="D66" s="35" t="s">
        <v>63</v>
      </c>
      <c r="E66" s="58"/>
      <c r="F66" s="68">
        <v>12.5</v>
      </c>
      <c r="G66" s="70"/>
      <c r="H66" s="59">
        <f t="shared" si="5"/>
        <v>0.4</v>
      </c>
      <c r="I66" s="73"/>
      <c r="J66" s="60"/>
      <c r="K66" s="59"/>
      <c r="L66" s="60"/>
      <c r="M66" s="59"/>
      <c r="N66" s="60"/>
      <c r="O66" s="81"/>
      <c r="P66" s="82"/>
      <c r="Q66" s="82"/>
      <c r="R66" s="83"/>
    </row>
    <row r="67" spans="1:18" ht="15.75">
      <c r="A67" s="33" t="s">
        <v>89</v>
      </c>
      <c r="B67" s="34">
        <v>6</v>
      </c>
      <c r="C67" s="34">
        <v>7</v>
      </c>
      <c r="D67" s="35" t="s">
        <v>64</v>
      </c>
      <c r="E67" s="58"/>
      <c r="F67" s="68">
        <v>18.5</v>
      </c>
      <c r="G67" s="70"/>
      <c r="H67" s="59">
        <f t="shared" si="5"/>
        <v>0.3</v>
      </c>
      <c r="I67" s="73"/>
      <c r="J67" s="60"/>
      <c r="K67" s="59"/>
      <c r="L67" s="60"/>
      <c r="M67" s="59"/>
      <c r="N67" s="60"/>
      <c r="O67" s="81"/>
      <c r="P67" s="82"/>
      <c r="Q67" s="82"/>
      <c r="R67" s="83"/>
    </row>
    <row r="68" spans="1:18" ht="15.75">
      <c r="A68" s="33" t="s">
        <v>89</v>
      </c>
      <c r="B68" s="34">
        <v>6</v>
      </c>
      <c r="C68" s="34">
        <v>2</v>
      </c>
      <c r="D68" s="35" t="s">
        <v>65</v>
      </c>
      <c r="E68" s="58"/>
      <c r="F68" s="68">
        <v>26.3</v>
      </c>
      <c r="G68" s="70"/>
      <c r="H68" s="59">
        <f t="shared" si="5"/>
        <v>0.2</v>
      </c>
      <c r="I68" s="73"/>
      <c r="J68" s="60"/>
      <c r="K68" s="59"/>
      <c r="L68" s="60"/>
      <c r="M68" s="59"/>
      <c r="N68" s="60"/>
      <c r="O68" s="81"/>
      <c r="P68" s="82"/>
      <c r="Q68" s="82"/>
      <c r="R68" s="83"/>
    </row>
    <row r="69" spans="1:18" ht="15.75">
      <c r="A69" s="19"/>
      <c r="B69" s="20"/>
      <c r="C69" s="20"/>
      <c r="D69" s="21"/>
      <c r="E69" s="61"/>
      <c r="F69" s="23"/>
      <c r="G69" s="71"/>
      <c r="H69" s="62"/>
      <c r="I69" s="74"/>
      <c r="J69" s="63"/>
      <c r="K69" s="62"/>
      <c r="L69" s="63"/>
      <c r="M69" s="62"/>
      <c r="N69" s="63"/>
      <c r="O69" s="21"/>
      <c r="P69" s="21"/>
      <c r="Q69" s="21"/>
      <c r="R69" s="28"/>
    </row>
    <row r="70" spans="1:18" ht="15.75">
      <c r="A70" s="33" t="s">
        <v>89</v>
      </c>
      <c r="B70" s="34">
        <v>7</v>
      </c>
      <c r="C70" s="34">
        <v>5</v>
      </c>
      <c r="D70" s="35" t="s">
        <v>66</v>
      </c>
      <c r="E70" s="58"/>
      <c r="F70" s="68">
        <v>4.6</v>
      </c>
      <c r="G70" s="70">
        <v>4.6</v>
      </c>
      <c r="H70" s="59">
        <f aca="true" t="shared" si="6" ref="H70:H81">ROUND(5/F70,1)</f>
        <v>1.1</v>
      </c>
      <c r="I70" s="73">
        <f>H70</f>
        <v>1.1</v>
      </c>
      <c r="J70" s="60"/>
      <c r="K70" s="59"/>
      <c r="L70" s="60"/>
      <c r="M70" s="59"/>
      <c r="N70" s="60"/>
      <c r="O70" s="81" t="s">
        <v>108</v>
      </c>
      <c r="P70" s="82"/>
      <c r="Q70" s="82"/>
      <c r="R70" s="83"/>
    </row>
    <row r="71" spans="1:18" ht="15.75">
      <c r="A71" s="33" t="s">
        <v>89</v>
      </c>
      <c r="B71" s="34">
        <v>7</v>
      </c>
      <c r="C71" s="34">
        <v>2</v>
      </c>
      <c r="D71" s="35" t="s">
        <v>67</v>
      </c>
      <c r="E71" s="58"/>
      <c r="F71" s="68">
        <v>5.2</v>
      </c>
      <c r="G71" s="70"/>
      <c r="H71" s="59">
        <f t="shared" si="6"/>
        <v>1</v>
      </c>
      <c r="I71" s="73"/>
      <c r="J71" s="60"/>
      <c r="K71" s="59"/>
      <c r="L71" s="60"/>
      <c r="M71" s="59"/>
      <c r="N71" s="60"/>
      <c r="O71" s="81"/>
      <c r="P71" s="82"/>
      <c r="Q71" s="82"/>
      <c r="R71" s="83"/>
    </row>
    <row r="72" spans="1:18" ht="15.75">
      <c r="A72" s="33" t="s">
        <v>89</v>
      </c>
      <c r="B72" s="34">
        <v>7</v>
      </c>
      <c r="C72" s="34">
        <v>7</v>
      </c>
      <c r="D72" s="35" t="s">
        <v>68</v>
      </c>
      <c r="E72" s="77">
        <v>1</v>
      </c>
      <c r="F72" s="68">
        <v>5.9</v>
      </c>
      <c r="G72" s="70">
        <v>11</v>
      </c>
      <c r="H72" s="59">
        <f t="shared" si="6"/>
        <v>0.8</v>
      </c>
      <c r="I72" s="73"/>
      <c r="J72" s="60"/>
      <c r="K72" s="59"/>
      <c r="L72" s="60"/>
      <c r="M72" s="59"/>
      <c r="N72" s="60"/>
      <c r="O72" s="81"/>
      <c r="P72" s="82"/>
      <c r="Q72" s="82"/>
      <c r="R72" s="83"/>
    </row>
    <row r="73" spans="1:18" ht="15.75">
      <c r="A73" s="33" t="s">
        <v>89</v>
      </c>
      <c r="B73" s="34">
        <v>7</v>
      </c>
      <c r="C73" s="34">
        <v>1</v>
      </c>
      <c r="D73" s="35" t="s">
        <v>69</v>
      </c>
      <c r="E73" s="79">
        <v>3</v>
      </c>
      <c r="F73" s="68">
        <v>7.6</v>
      </c>
      <c r="G73" s="70"/>
      <c r="H73" s="59">
        <f t="shared" si="6"/>
        <v>0.7</v>
      </c>
      <c r="I73" s="73"/>
      <c r="J73" s="60"/>
      <c r="K73" s="59"/>
      <c r="L73" s="60"/>
      <c r="M73" s="59"/>
      <c r="N73" s="60"/>
      <c r="O73" s="81"/>
      <c r="P73" s="82"/>
      <c r="Q73" s="82"/>
      <c r="R73" s="83"/>
    </row>
    <row r="74" spans="1:18" ht="15.75">
      <c r="A74" s="33" t="s">
        <v>89</v>
      </c>
      <c r="B74" s="34">
        <v>7</v>
      </c>
      <c r="C74" s="34">
        <v>3</v>
      </c>
      <c r="D74" s="35" t="s">
        <v>70</v>
      </c>
      <c r="E74" s="58"/>
      <c r="F74" s="68">
        <v>9.4</v>
      </c>
      <c r="G74" s="70"/>
      <c r="H74" s="59">
        <f t="shared" si="6"/>
        <v>0.5</v>
      </c>
      <c r="I74" s="73"/>
      <c r="J74" s="60"/>
      <c r="K74" s="59"/>
      <c r="L74" s="60"/>
      <c r="M74" s="59"/>
      <c r="N74" s="60"/>
      <c r="O74" s="81"/>
      <c r="P74" s="82"/>
      <c r="Q74" s="82"/>
      <c r="R74" s="83"/>
    </row>
    <row r="75" spans="1:18" ht="15.75">
      <c r="A75" s="33" t="s">
        <v>89</v>
      </c>
      <c r="B75" s="34">
        <v>7</v>
      </c>
      <c r="C75" s="34">
        <v>6</v>
      </c>
      <c r="D75" s="35" t="s">
        <v>71</v>
      </c>
      <c r="E75" s="58"/>
      <c r="F75" s="68">
        <v>16.6</v>
      </c>
      <c r="G75" s="70"/>
      <c r="H75" s="59">
        <f t="shared" si="6"/>
        <v>0.3</v>
      </c>
      <c r="I75" s="73"/>
      <c r="J75" s="60"/>
      <c r="K75" s="59"/>
      <c r="L75" s="60"/>
      <c r="M75" s="59"/>
      <c r="N75" s="60"/>
      <c r="O75" s="81"/>
      <c r="P75" s="82"/>
      <c r="Q75" s="82"/>
      <c r="R75" s="83"/>
    </row>
    <row r="76" spans="1:18" ht="15.75">
      <c r="A76" s="33" t="s">
        <v>89</v>
      </c>
      <c r="B76" s="34">
        <v>7</v>
      </c>
      <c r="C76" s="34">
        <v>8</v>
      </c>
      <c r="D76" s="35" t="s">
        <v>72</v>
      </c>
      <c r="E76" s="58"/>
      <c r="F76" s="68">
        <v>19.9</v>
      </c>
      <c r="G76" s="70"/>
      <c r="H76" s="59">
        <f t="shared" si="6"/>
        <v>0.3</v>
      </c>
      <c r="I76" s="73"/>
      <c r="J76" s="60"/>
      <c r="K76" s="59"/>
      <c r="L76" s="60"/>
      <c r="M76" s="59"/>
      <c r="N76" s="60"/>
      <c r="O76" s="81"/>
      <c r="P76" s="82"/>
      <c r="Q76" s="82"/>
      <c r="R76" s="83"/>
    </row>
    <row r="77" spans="1:18" ht="15.75">
      <c r="A77" s="33" t="s">
        <v>89</v>
      </c>
      <c r="B77" s="34">
        <v>7</v>
      </c>
      <c r="C77" s="34">
        <v>4</v>
      </c>
      <c r="D77" s="35" t="s">
        <v>73</v>
      </c>
      <c r="E77" s="58"/>
      <c r="F77" s="68">
        <v>21.1</v>
      </c>
      <c r="G77" s="70"/>
      <c r="H77" s="59">
        <f t="shared" si="6"/>
        <v>0.2</v>
      </c>
      <c r="I77" s="73"/>
      <c r="J77" s="60"/>
      <c r="K77" s="59"/>
      <c r="L77" s="60"/>
      <c r="M77" s="59"/>
      <c r="N77" s="60"/>
      <c r="O77" s="81"/>
      <c r="P77" s="82"/>
      <c r="Q77" s="82"/>
      <c r="R77" s="83"/>
    </row>
    <row r="78" spans="1:18" ht="15.75">
      <c r="A78" s="33" t="s">
        <v>89</v>
      </c>
      <c r="B78" s="34">
        <v>7</v>
      </c>
      <c r="C78" s="34">
        <v>12</v>
      </c>
      <c r="D78" s="35" t="s">
        <v>74</v>
      </c>
      <c r="E78" s="58"/>
      <c r="F78" s="68">
        <v>22.3</v>
      </c>
      <c r="G78" s="70"/>
      <c r="H78" s="59">
        <f t="shared" si="6"/>
        <v>0.2</v>
      </c>
      <c r="I78" s="73"/>
      <c r="J78" s="60"/>
      <c r="K78" s="59"/>
      <c r="L78" s="60"/>
      <c r="M78" s="59"/>
      <c r="N78" s="60"/>
      <c r="O78" s="81"/>
      <c r="P78" s="82"/>
      <c r="Q78" s="82"/>
      <c r="R78" s="83"/>
    </row>
    <row r="79" spans="1:18" ht="15.75">
      <c r="A79" s="33" t="s">
        <v>89</v>
      </c>
      <c r="B79" s="34">
        <v>7</v>
      </c>
      <c r="C79" s="34">
        <v>9</v>
      </c>
      <c r="D79" s="35" t="s">
        <v>75</v>
      </c>
      <c r="E79" s="78">
        <v>2</v>
      </c>
      <c r="F79" s="68">
        <v>24.8</v>
      </c>
      <c r="G79" s="70"/>
      <c r="H79" s="59">
        <f t="shared" si="6"/>
        <v>0.2</v>
      </c>
      <c r="I79" s="73"/>
      <c r="J79" s="60"/>
      <c r="K79" s="59"/>
      <c r="L79" s="60"/>
      <c r="M79" s="59"/>
      <c r="N79" s="60"/>
      <c r="O79" s="81"/>
      <c r="P79" s="82"/>
      <c r="Q79" s="82"/>
      <c r="R79" s="83"/>
    </row>
    <row r="80" spans="1:18" ht="15.75">
      <c r="A80" s="33" t="s">
        <v>89</v>
      </c>
      <c r="B80" s="34">
        <v>7</v>
      </c>
      <c r="C80" s="34">
        <v>10</v>
      </c>
      <c r="D80" s="35" t="s">
        <v>76</v>
      </c>
      <c r="E80" s="58"/>
      <c r="F80" s="68">
        <v>48.3</v>
      </c>
      <c r="G80" s="70"/>
      <c r="H80" s="59">
        <f t="shared" si="6"/>
        <v>0.1</v>
      </c>
      <c r="I80" s="73"/>
      <c r="J80" s="60"/>
      <c r="K80" s="59"/>
      <c r="L80" s="60"/>
      <c r="M80" s="59"/>
      <c r="N80" s="60"/>
      <c r="O80" s="81"/>
      <c r="P80" s="82"/>
      <c r="Q80" s="82"/>
      <c r="R80" s="83"/>
    </row>
    <row r="81" spans="1:18" ht="15.75">
      <c r="A81" s="33" t="s">
        <v>89</v>
      </c>
      <c r="B81" s="34">
        <v>7</v>
      </c>
      <c r="C81" s="34">
        <v>13</v>
      </c>
      <c r="D81" s="35" t="s">
        <v>77</v>
      </c>
      <c r="E81" s="58"/>
      <c r="F81" s="68">
        <v>48.3</v>
      </c>
      <c r="G81" s="70"/>
      <c r="H81" s="59">
        <f t="shared" si="6"/>
        <v>0.1</v>
      </c>
      <c r="I81" s="73"/>
      <c r="J81" s="60"/>
      <c r="K81" s="59"/>
      <c r="L81" s="60"/>
      <c r="M81" s="59"/>
      <c r="N81" s="60"/>
      <c r="O81" s="81"/>
      <c r="P81" s="82"/>
      <c r="Q81" s="82"/>
      <c r="R81" s="83"/>
    </row>
    <row r="82" spans="1:18" ht="15.75">
      <c r="A82" s="19"/>
      <c r="B82" s="20"/>
      <c r="C82" s="20"/>
      <c r="D82" s="21"/>
      <c r="E82" s="61"/>
      <c r="F82" s="23"/>
      <c r="G82" s="71"/>
      <c r="H82" s="62"/>
      <c r="I82" s="74"/>
      <c r="J82" s="63"/>
      <c r="K82" s="62"/>
      <c r="L82" s="63"/>
      <c r="M82" s="62"/>
      <c r="N82" s="63"/>
      <c r="O82" s="21"/>
      <c r="P82" s="21"/>
      <c r="Q82" s="21"/>
      <c r="R82" s="28"/>
    </row>
    <row r="83" spans="1:18" ht="15.75">
      <c r="A83" s="33" t="s">
        <v>89</v>
      </c>
      <c r="B83" s="34">
        <v>8</v>
      </c>
      <c r="C83" s="34">
        <v>4</v>
      </c>
      <c r="D83" s="35" t="s">
        <v>78</v>
      </c>
      <c r="E83" s="77">
        <v>1</v>
      </c>
      <c r="F83" s="68">
        <v>2.7</v>
      </c>
      <c r="G83" s="70">
        <v>3.8</v>
      </c>
      <c r="H83" s="59">
        <f aca="true" t="shared" si="7" ref="H83:H93">ROUND(5/F83,1)</f>
        <v>1.9</v>
      </c>
      <c r="I83" s="73">
        <f>H83</f>
        <v>1.9</v>
      </c>
      <c r="J83" s="60">
        <f>I83*3.6</f>
        <v>6.84</v>
      </c>
      <c r="K83" s="59"/>
      <c r="L83" s="60"/>
      <c r="M83" s="59"/>
      <c r="N83" s="60"/>
      <c r="O83" s="81" t="s">
        <v>109</v>
      </c>
      <c r="P83" s="82"/>
      <c r="Q83" s="82"/>
      <c r="R83" s="83"/>
    </row>
    <row r="84" spans="1:18" ht="15.75">
      <c r="A84" s="33" t="s">
        <v>89</v>
      </c>
      <c r="B84" s="34">
        <v>8</v>
      </c>
      <c r="C84" s="34">
        <v>3</v>
      </c>
      <c r="D84" s="35" t="s">
        <v>79</v>
      </c>
      <c r="E84" s="58"/>
      <c r="F84" s="68">
        <v>3.9</v>
      </c>
      <c r="G84" s="70"/>
      <c r="H84" s="59">
        <f t="shared" si="7"/>
        <v>1.3</v>
      </c>
      <c r="I84" s="73"/>
      <c r="J84" s="60"/>
      <c r="K84" s="59"/>
      <c r="L84" s="60"/>
      <c r="M84" s="59">
        <f>H84</f>
        <v>1.3</v>
      </c>
      <c r="N84" s="60"/>
      <c r="O84" s="81"/>
      <c r="P84" s="82"/>
      <c r="Q84" s="82"/>
      <c r="R84" s="83"/>
    </row>
    <row r="85" spans="1:18" ht="15.75">
      <c r="A85" s="33" t="s">
        <v>89</v>
      </c>
      <c r="B85" s="34">
        <v>8</v>
      </c>
      <c r="C85" s="34">
        <v>12</v>
      </c>
      <c r="D85" s="35" t="s">
        <v>80</v>
      </c>
      <c r="E85" s="78">
        <v>2</v>
      </c>
      <c r="F85" s="68">
        <v>6.5</v>
      </c>
      <c r="G85" s="70"/>
      <c r="H85" s="59">
        <f t="shared" si="7"/>
        <v>0.8</v>
      </c>
      <c r="I85" s="73"/>
      <c r="J85" s="60"/>
      <c r="K85" s="59"/>
      <c r="L85" s="60"/>
      <c r="M85" s="59"/>
      <c r="N85" s="60"/>
      <c r="O85" s="81"/>
      <c r="P85" s="82"/>
      <c r="Q85" s="82"/>
      <c r="R85" s="83"/>
    </row>
    <row r="86" spans="1:18" ht="15.75">
      <c r="A86" s="33" t="s">
        <v>89</v>
      </c>
      <c r="B86" s="34">
        <v>8</v>
      </c>
      <c r="C86" s="34">
        <v>5</v>
      </c>
      <c r="D86" s="35" t="s">
        <v>81</v>
      </c>
      <c r="E86" s="58"/>
      <c r="F86" s="68">
        <v>10</v>
      </c>
      <c r="G86" s="70"/>
      <c r="H86" s="59">
        <f t="shared" si="7"/>
        <v>0.5</v>
      </c>
      <c r="I86" s="73"/>
      <c r="J86" s="60"/>
      <c r="K86" s="59"/>
      <c r="L86" s="60"/>
      <c r="M86" s="59"/>
      <c r="N86" s="60"/>
      <c r="O86" s="81"/>
      <c r="P86" s="82"/>
      <c r="Q86" s="82"/>
      <c r="R86" s="83"/>
    </row>
    <row r="87" spans="1:18" ht="15.75">
      <c r="A87" s="33" t="s">
        <v>89</v>
      </c>
      <c r="B87" s="34">
        <v>8</v>
      </c>
      <c r="C87" s="34">
        <v>2</v>
      </c>
      <c r="D87" s="35" t="s">
        <v>82</v>
      </c>
      <c r="E87" s="58"/>
      <c r="F87" s="68">
        <v>14.2</v>
      </c>
      <c r="G87" s="70"/>
      <c r="H87" s="59">
        <f t="shared" si="7"/>
        <v>0.4</v>
      </c>
      <c r="I87" s="73"/>
      <c r="J87" s="60"/>
      <c r="K87" s="59"/>
      <c r="L87" s="60"/>
      <c r="M87" s="59"/>
      <c r="N87" s="60"/>
      <c r="O87" s="81"/>
      <c r="P87" s="82"/>
      <c r="Q87" s="82"/>
      <c r="R87" s="83"/>
    </row>
    <row r="88" spans="1:18" ht="15.75">
      <c r="A88" s="33" t="s">
        <v>89</v>
      </c>
      <c r="B88" s="34">
        <v>8</v>
      </c>
      <c r="C88" s="34">
        <v>1</v>
      </c>
      <c r="D88" s="35" t="s">
        <v>83</v>
      </c>
      <c r="E88" s="58"/>
      <c r="F88" s="68">
        <v>16.8</v>
      </c>
      <c r="G88" s="70"/>
      <c r="H88" s="59">
        <f t="shared" si="7"/>
        <v>0.3</v>
      </c>
      <c r="I88" s="73"/>
      <c r="J88" s="60"/>
      <c r="K88" s="59"/>
      <c r="L88" s="60"/>
      <c r="M88" s="59"/>
      <c r="N88" s="60"/>
      <c r="O88" s="81"/>
      <c r="P88" s="82"/>
      <c r="Q88" s="82"/>
      <c r="R88" s="83"/>
    </row>
    <row r="89" spans="1:18" ht="15.75">
      <c r="A89" s="33" t="s">
        <v>89</v>
      </c>
      <c r="B89" s="34">
        <v>8</v>
      </c>
      <c r="C89" s="34">
        <v>9</v>
      </c>
      <c r="D89" s="35" t="s">
        <v>84</v>
      </c>
      <c r="E89" s="58"/>
      <c r="F89" s="68">
        <v>37</v>
      </c>
      <c r="G89" s="70"/>
      <c r="H89" s="59">
        <f t="shared" si="7"/>
        <v>0.1</v>
      </c>
      <c r="I89" s="73"/>
      <c r="J89" s="60"/>
      <c r="K89" s="59"/>
      <c r="L89" s="60"/>
      <c r="M89" s="59"/>
      <c r="N89" s="60"/>
      <c r="O89" s="81"/>
      <c r="P89" s="82"/>
      <c r="Q89" s="82"/>
      <c r="R89" s="83"/>
    </row>
    <row r="90" spans="1:18" ht="15.75">
      <c r="A90" s="33" t="s">
        <v>89</v>
      </c>
      <c r="B90" s="34">
        <v>8</v>
      </c>
      <c r="C90" s="34">
        <v>6</v>
      </c>
      <c r="D90" s="35" t="s">
        <v>85</v>
      </c>
      <c r="E90" s="58"/>
      <c r="F90" s="68">
        <v>48.9</v>
      </c>
      <c r="G90" s="70"/>
      <c r="H90" s="59">
        <f t="shared" si="7"/>
        <v>0.1</v>
      </c>
      <c r="I90" s="73"/>
      <c r="J90" s="60"/>
      <c r="K90" s="59"/>
      <c r="L90" s="60"/>
      <c r="M90" s="59"/>
      <c r="N90" s="60"/>
      <c r="O90" s="81"/>
      <c r="P90" s="82"/>
      <c r="Q90" s="82"/>
      <c r="R90" s="83"/>
    </row>
    <row r="91" spans="1:18" ht="15.75">
      <c r="A91" s="33" t="s">
        <v>89</v>
      </c>
      <c r="B91" s="34">
        <v>8</v>
      </c>
      <c r="C91" s="34">
        <v>8</v>
      </c>
      <c r="D91" s="35" t="s">
        <v>86</v>
      </c>
      <c r="E91" s="58"/>
      <c r="F91" s="68">
        <v>48.9</v>
      </c>
      <c r="G91" s="70"/>
      <c r="H91" s="59">
        <f t="shared" si="7"/>
        <v>0.1</v>
      </c>
      <c r="I91" s="73"/>
      <c r="J91" s="60"/>
      <c r="K91" s="59"/>
      <c r="L91" s="60"/>
      <c r="M91" s="59"/>
      <c r="N91" s="60"/>
      <c r="O91" s="81"/>
      <c r="P91" s="82"/>
      <c r="Q91" s="82"/>
      <c r="R91" s="83"/>
    </row>
    <row r="92" spans="1:18" ht="15.75">
      <c r="A92" s="33" t="s">
        <v>89</v>
      </c>
      <c r="B92" s="34">
        <v>8</v>
      </c>
      <c r="C92" s="34">
        <v>10</v>
      </c>
      <c r="D92" s="35" t="s">
        <v>87</v>
      </c>
      <c r="E92" s="58"/>
      <c r="F92" s="68">
        <v>94.4</v>
      </c>
      <c r="G92" s="70"/>
      <c r="H92" s="59">
        <f t="shared" si="7"/>
        <v>0.1</v>
      </c>
      <c r="I92" s="73"/>
      <c r="J92" s="60"/>
      <c r="K92" s="59"/>
      <c r="L92" s="60"/>
      <c r="M92" s="59"/>
      <c r="N92" s="60"/>
      <c r="O92" s="81"/>
      <c r="P92" s="82"/>
      <c r="Q92" s="82"/>
      <c r="R92" s="83"/>
    </row>
    <row r="93" spans="1:18" ht="15.75">
      <c r="A93" s="76" t="s">
        <v>89</v>
      </c>
      <c r="B93" s="66">
        <v>8</v>
      </c>
      <c r="C93" s="66">
        <v>7</v>
      </c>
      <c r="D93" s="67" t="s">
        <v>88</v>
      </c>
      <c r="E93" s="110">
        <v>3</v>
      </c>
      <c r="F93" s="69">
        <v>94.4</v>
      </c>
      <c r="G93" s="72"/>
      <c r="H93" s="64">
        <f t="shared" si="7"/>
        <v>0.1</v>
      </c>
      <c r="I93" s="75"/>
      <c r="J93" s="65"/>
      <c r="K93" s="64"/>
      <c r="L93" s="65"/>
      <c r="M93" s="64"/>
      <c r="N93" s="65"/>
      <c r="O93" s="84"/>
      <c r="P93" s="85"/>
      <c r="Q93" s="85"/>
      <c r="R93" s="86"/>
    </row>
    <row r="94" spans="1:18" ht="18">
      <c r="A94" s="33"/>
      <c r="B94" s="34"/>
      <c r="C94" s="34"/>
      <c r="D94" s="35"/>
      <c r="E94" s="36"/>
      <c r="F94" s="37"/>
      <c r="G94" s="38"/>
      <c r="H94" s="39"/>
      <c r="I94" s="95" t="s">
        <v>90</v>
      </c>
      <c r="J94" s="96"/>
      <c r="K94" s="97" t="s">
        <v>100</v>
      </c>
      <c r="L94" s="98"/>
      <c r="M94" s="99" t="s">
        <v>92</v>
      </c>
      <c r="N94" s="100"/>
      <c r="O94" s="40"/>
      <c r="P94" s="40"/>
      <c r="Q94" s="40"/>
      <c r="R94" s="41"/>
    </row>
    <row r="95" spans="1:18" ht="18">
      <c r="A95" s="42" t="s">
        <v>101</v>
      </c>
      <c r="B95" s="43" t="s">
        <v>102</v>
      </c>
      <c r="C95" s="34"/>
      <c r="D95" s="35"/>
      <c r="E95" s="36"/>
      <c r="F95" s="37"/>
      <c r="G95" s="38"/>
      <c r="H95" s="39"/>
      <c r="I95" s="44">
        <f>SUM(I4:I93)</f>
        <v>13</v>
      </c>
      <c r="J95" s="44">
        <f>SUM(J4:J93)</f>
        <v>24.24</v>
      </c>
      <c r="K95" s="45">
        <f>SUM(K4:K93)</f>
        <v>0</v>
      </c>
      <c r="L95" s="45">
        <f>SUM(L4:L93)</f>
        <v>0</v>
      </c>
      <c r="M95" s="46">
        <f>SUM(M4:M93)</f>
        <v>10.200000000000001</v>
      </c>
      <c r="N95" s="47">
        <f>SUM(N3:N93)</f>
        <v>17.4</v>
      </c>
      <c r="O95" s="40"/>
      <c r="P95" s="40"/>
      <c r="Q95" s="40"/>
      <c r="R95" s="41"/>
    </row>
    <row r="96" spans="1:18" ht="18">
      <c r="A96" s="33"/>
      <c r="B96" s="35"/>
      <c r="C96" s="35"/>
      <c r="D96" s="35"/>
      <c r="E96" s="36"/>
      <c r="F96" s="37"/>
      <c r="G96" s="39"/>
      <c r="H96" s="39"/>
      <c r="I96" s="39"/>
      <c r="J96" s="48">
        <f>J95-I95</f>
        <v>11.239999999999998</v>
      </c>
      <c r="K96" s="49"/>
      <c r="L96" s="48">
        <f>L95-K95</f>
        <v>0</v>
      </c>
      <c r="M96" s="49"/>
      <c r="N96" s="48">
        <f>N95-M95</f>
        <v>7.1999999999999975</v>
      </c>
      <c r="O96" s="40"/>
      <c r="P96" s="40"/>
      <c r="Q96" s="40"/>
      <c r="R96" s="41"/>
    </row>
    <row r="97" spans="1:18" ht="18">
      <c r="A97" s="101"/>
      <c r="B97" s="82"/>
      <c r="C97" s="82"/>
      <c r="D97" s="82"/>
      <c r="E97" s="82"/>
      <c r="F97" s="82"/>
      <c r="G97" s="82"/>
      <c r="H97" s="82"/>
      <c r="I97" s="39"/>
      <c r="J97" s="38"/>
      <c r="K97" s="38"/>
      <c r="L97" s="38"/>
      <c r="M97" s="38"/>
      <c r="N97" s="38"/>
      <c r="O97" s="40"/>
      <c r="P97" s="40"/>
      <c r="Q97" s="40"/>
      <c r="R97" s="41"/>
    </row>
    <row r="98" spans="1:18" ht="18">
      <c r="A98" s="101"/>
      <c r="B98" s="82"/>
      <c r="C98" s="82"/>
      <c r="D98" s="82"/>
      <c r="E98" s="82"/>
      <c r="F98" s="82"/>
      <c r="G98" s="82"/>
      <c r="H98" s="82"/>
      <c r="I98" s="39"/>
      <c r="J98" s="38"/>
      <c r="K98" s="38"/>
      <c r="L98" s="38"/>
      <c r="M98" s="38"/>
      <c r="N98" s="38"/>
      <c r="O98" s="40"/>
      <c r="P98" s="40"/>
      <c r="Q98" s="40"/>
      <c r="R98" s="41"/>
    </row>
    <row r="99" spans="1:18" ht="18">
      <c r="A99" s="101"/>
      <c r="B99" s="82"/>
      <c r="C99" s="82"/>
      <c r="D99" s="82"/>
      <c r="E99" s="82"/>
      <c r="F99" s="82"/>
      <c r="G99" s="82"/>
      <c r="H99" s="82"/>
      <c r="I99" s="39"/>
      <c r="J99" s="38"/>
      <c r="K99" s="38"/>
      <c r="L99" s="38"/>
      <c r="M99" s="38"/>
      <c r="N99" s="38"/>
      <c r="O99" s="40"/>
      <c r="P99" s="40"/>
      <c r="Q99" s="40"/>
      <c r="R99" s="41"/>
    </row>
    <row r="100" spans="1:18" ht="18">
      <c r="A100" s="101"/>
      <c r="B100" s="82"/>
      <c r="C100" s="82"/>
      <c r="D100" s="82"/>
      <c r="E100" s="82"/>
      <c r="F100" s="82"/>
      <c r="G100" s="82"/>
      <c r="H100" s="82"/>
      <c r="I100" s="39"/>
      <c r="J100" s="38"/>
      <c r="K100" s="38"/>
      <c r="L100" s="38"/>
      <c r="M100" s="38"/>
      <c r="N100" s="38"/>
      <c r="O100" s="40"/>
      <c r="P100" s="40"/>
      <c r="Q100" s="40"/>
      <c r="R100" s="41"/>
    </row>
    <row r="101" spans="1:18" ht="18">
      <c r="A101" s="101"/>
      <c r="B101" s="82"/>
      <c r="C101" s="82"/>
      <c r="D101" s="82"/>
      <c r="E101" s="82"/>
      <c r="F101" s="82"/>
      <c r="G101" s="82"/>
      <c r="H101" s="82"/>
      <c r="I101" s="39"/>
      <c r="J101" s="38"/>
      <c r="K101" s="38"/>
      <c r="L101" s="38"/>
      <c r="M101" s="38"/>
      <c r="N101" s="38"/>
      <c r="O101" s="40"/>
      <c r="P101" s="40"/>
      <c r="Q101" s="40"/>
      <c r="R101" s="41"/>
    </row>
    <row r="102" spans="1:18" ht="18">
      <c r="A102" s="101"/>
      <c r="B102" s="82"/>
      <c r="C102" s="82"/>
      <c r="D102" s="82"/>
      <c r="E102" s="82"/>
      <c r="F102" s="82"/>
      <c r="G102" s="82"/>
      <c r="H102" s="82"/>
      <c r="I102" s="39"/>
      <c r="J102" s="38"/>
      <c r="K102" s="38"/>
      <c r="L102" s="38"/>
      <c r="M102" s="38"/>
      <c r="N102" s="38"/>
      <c r="O102" s="40"/>
      <c r="P102" s="40"/>
      <c r="Q102" s="40"/>
      <c r="R102" s="41"/>
    </row>
    <row r="103" spans="1:18" ht="18.75" thickBot="1">
      <c r="A103" s="50"/>
      <c r="B103" s="51"/>
      <c r="C103" s="51"/>
      <c r="D103" s="51"/>
      <c r="E103" s="52"/>
      <c r="F103" s="53"/>
      <c r="G103" s="54"/>
      <c r="H103" s="55"/>
      <c r="I103" s="55"/>
      <c r="J103" s="55"/>
      <c r="K103" s="55"/>
      <c r="L103" s="55"/>
      <c r="M103" s="55"/>
      <c r="N103" s="55"/>
      <c r="O103" s="56"/>
      <c r="P103" s="56"/>
      <c r="Q103" s="56"/>
      <c r="R103" s="57"/>
    </row>
  </sheetData>
  <sheetProtection formatCells="0" formatColumns="0" formatRows="0" insertColumns="0" insertRows="0" insertHyperlinks="0" deleteColumns="0" deleteRows="0" sort="0" autoFilter="0" pivotTables="0"/>
  <mergeCells count="17">
    <mergeCell ref="O1:R2"/>
    <mergeCell ref="I94:J94"/>
    <mergeCell ref="K94:L94"/>
    <mergeCell ref="M94:N94"/>
    <mergeCell ref="A97:H102"/>
    <mergeCell ref="G1:H1"/>
    <mergeCell ref="I1:J1"/>
    <mergeCell ref="K1:L1"/>
    <mergeCell ref="M1:N1"/>
    <mergeCell ref="O4:R11"/>
    <mergeCell ref="O83:R93"/>
    <mergeCell ref="O13:R24"/>
    <mergeCell ref="O26:R34"/>
    <mergeCell ref="O36:R47"/>
    <mergeCell ref="O49:R58"/>
    <mergeCell ref="O60:R68"/>
    <mergeCell ref="O70:R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2015-02-27T00:28:43Z</dcterms:created>
  <dcterms:modified xsi:type="dcterms:W3CDTF">2015-02-27T21:21:50Z</dcterms:modified>
  <cp:category>SpeedPlus Files</cp:category>
  <cp:version/>
  <cp:contentType/>
  <cp:contentStatus/>
</cp:coreProperties>
</file>